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L18" i="1" l="1"/>
  <c r="L19" i="1"/>
  <c r="L17" i="1"/>
  <c r="L16" i="1"/>
  <c r="L15" i="1"/>
  <c r="L3" i="1" l="1"/>
  <c r="L4" i="1"/>
  <c r="L5" i="1"/>
  <c r="L6" i="1"/>
  <c r="L7" i="1"/>
  <c r="L8" i="1"/>
  <c r="L9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D3" i="1"/>
  <c r="D4" i="1"/>
  <c r="D5" i="1"/>
  <c r="D6" i="1"/>
  <c r="D7" i="1"/>
  <c r="D8" i="1"/>
  <c r="D9" i="1"/>
  <c r="H31" i="1" l="1"/>
  <c r="H32" i="1"/>
  <c r="H33" i="1"/>
  <c r="H34" i="1"/>
  <c r="H35" i="1"/>
  <c r="H36" i="1"/>
  <c r="H37" i="1"/>
  <c r="L10" i="1" l="1"/>
  <c r="L11" i="1"/>
  <c r="L12" i="1"/>
  <c r="L13" i="1"/>
  <c r="L14" i="1"/>
  <c r="D21" i="1"/>
  <c r="D10" i="1"/>
  <c r="D11" i="1"/>
  <c r="D12" i="1"/>
  <c r="D13" i="1"/>
  <c r="D14" i="1"/>
  <c r="D15" i="1"/>
  <c r="D16" i="1"/>
  <c r="D18" i="1"/>
  <c r="D19" i="1"/>
  <c r="D20" i="1"/>
  <c r="D22" i="1"/>
  <c r="D23" i="1"/>
  <c r="D24" i="1"/>
  <c r="D17" i="1"/>
  <c r="D46" i="1" l="1"/>
  <c r="D45" i="1" s="1"/>
  <c r="C46" i="1"/>
  <c r="C45" i="1" s="1"/>
  <c r="B46" i="1"/>
  <c r="B45" i="1" s="1"/>
  <c r="A46" i="1"/>
  <c r="A45" i="1" s="1"/>
</calcChain>
</file>

<file path=xl/sharedStrings.xml><?xml version="1.0" encoding="utf-8"?>
<sst xmlns="http://schemas.openxmlformats.org/spreadsheetml/2006/main" count="170" uniqueCount="110">
  <si>
    <t>markets</t>
  </si>
  <si>
    <t>PR&amp;Team</t>
  </si>
  <si>
    <t>Legal</t>
  </si>
  <si>
    <t>name/lvl</t>
  </si>
  <si>
    <t>price</t>
  </si>
  <si>
    <t>coin per hour</t>
  </si>
  <si>
    <t>hour for payback</t>
  </si>
  <si>
    <t>social FI tokens</t>
  </si>
  <si>
    <t>Meme coins</t>
  </si>
  <si>
    <t>Shit coins</t>
  </si>
  <si>
    <t>Mergin trading x10</t>
  </si>
  <si>
    <t>Mergin trading x20</t>
  </si>
  <si>
    <t>Mergin trading x30</t>
  </si>
  <si>
    <t>Mergin trading x50</t>
  </si>
  <si>
    <t>Derivatives</t>
  </si>
  <si>
    <t>Prediction marcets</t>
  </si>
  <si>
    <t>Web3 intergration</t>
  </si>
  <si>
    <t>P2P trading</t>
  </si>
  <si>
    <t>tradings bots</t>
  </si>
  <si>
    <t>cointelegraph</t>
  </si>
  <si>
    <t>hamstertube</t>
  </si>
  <si>
    <t>hamstergram</t>
  </si>
  <si>
    <t>tiktok</t>
  </si>
  <si>
    <t>coindesk</t>
  </si>
  <si>
    <t>IT team</t>
  </si>
  <si>
    <t>Blocking suspicious accounts</t>
  </si>
  <si>
    <t>Mergin trading x75</t>
  </si>
  <si>
    <t>Mergin trading x100</t>
  </si>
  <si>
    <t>-</t>
  </si>
  <si>
    <t>DAO</t>
  </si>
  <si>
    <t>Licence asia</t>
  </si>
  <si>
    <t>Licence South america</t>
  </si>
  <si>
    <t xml:space="preserve"> Licence australia</t>
  </si>
  <si>
    <t xml:space="preserve"> Licence north america</t>
  </si>
  <si>
    <t xml:space="preserve"> Licence nigeria</t>
  </si>
  <si>
    <t>21 million ceo's</t>
  </si>
  <si>
    <t>NFT collection launch</t>
  </si>
  <si>
    <t>dubai offics</t>
  </si>
  <si>
    <t>short squeeze</t>
  </si>
  <si>
    <t>long squeeze</t>
  </si>
  <si>
    <t>villa for the DEV team</t>
  </si>
  <si>
    <t>bogdanoff is calling</t>
  </si>
  <si>
    <t>USDT on TON</t>
  </si>
  <si>
    <t>hamster AI</t>
  </si>
  <si>
    <t>Notcoin listing</t>
  </si>
  <si>
    <t>Venom blockchain</t>
  </si>
  <si>
    <t>you inspre millions</t>
  </si>
  <si>
    <t>succes with tucker</t>
  </si>
  <si>
    <t>token 2049</t>
  </si>
  <si>
    <t>tuker carlson interview</t>
  </si>
  <si>
    <t>savehamsters from drowing</t>
  </si>
  <si>
    <t>blockchain life 2024</t>
  </si>
  <si>
    <t>time to payback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</si>
  <si>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</si>
  <si>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</si>
  <si>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</si>
  <si>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</si>
  <si>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</si>
  <si>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</si>
  <si>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</si>
  <si>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</si>
  <si>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</si>
  <si>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</si>
  <si>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</si>
  <si>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</si>
  <si>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HamsterBook</t>
  </si>
  <si>
    <t>Sapport team</t>
  </si>
  <si>
    <t>X</t>
  </si>
  <si>
    <t>influencers</t>
  </si>
  <si>
    <t>CEO</t>
  </si>
  <si>
    <t>Marketing</t>
  </si>
  <si>
    <t>Partnership program</t>
  </si>
  <si>
    <t>Product team</t>
  </si>
  <si>
    <t>BisDev  team</t>
  </si>
  <si>
    <t>Two factor authentication</t>
  </si>
  <si>
    <t>UX and UI  team</t>
  </si>
  <si>
    <t>Security  team</t>
  </si>
  <si>
    <t>QA  team</t>
  </si>
  <si>
    <t>Antihacking   shield</t>
  </si>
  <si>
    <t>Risk  management  team</t>
  </si>
  <si>
    <t>Sequrity  Audition</t>
  </si>
  <si>
    <t>Anonymous transaction ban</t>
  </si>
  <si>
    <t>Tokenomics  expert</t>
  </si>
  <si>
    <t>Consensus Explorer  pass</t>
  </si>
  <si>
    <t>VC  labs</t>
  </si>
  <si>
    <t>Compliance  officer</t>
  </si>
  <si>
    <t>Defi 2,0  tokens</t>
  </si>
  <si>
    <t>Game Fi token</t>
  </si>
  <si>
    <t>Top 10 cmc</t>
  </si>
  <si>
    <t>ETH pairs</t>
  </si>
  <si>
    <t>BTC pairs</t>
  </si>
  <si>
    <t>Staking</t>
  </si>
  <si>
    <t>Fan tokens</t>
  </si>
  <si>
    <t>KYC</t>
  </si>
  <si>
    <t>Licence  Europe</t>
  </si>
  <si>
    <t>Licence  Japan</t>
  </si>
  <si>
    <t>Licence  UAE</t>
  </si>
  <si>
    <t>Anti money loundering</t>
  </si>
  <si>
    <t>SEC  transparency</t>
  </si>
  <si>
    <t>Legal  opinion</t>
  </si>
  <si>
    <t>KYB</t>
  </si>
  <si>
    <t>Licence  Ethiopia</t>
  </si>
  <si>
    <t>Licence  India</t>
  </si>
  <si>
    <t>Licence  Bangladesh</t>
  </si>
  <si>
    <t>Licence  Indonesia</t>
  </si>
  <si>
    <t>Specials</t>
  </si>
  <si>
    <t>https://t.me/hamSter_kombat_bot/start?startapp=kentld5502836203</t>
  </si>
  <si>
    <t>Подключить    игру:</t>
  </si>
  <si>
    <t>https://t.me/hamster_kombat_Bot/start?startapp=kentld7021968096</t>
  </si>
  <si>
    <t>https://t.me/hamster_kombat_bOt/start?startapp=kentld5711017317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</si>
</sst>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u/>
      <sz val="14"/>
      <color rgb="FF0070C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0" xfId="0" applyFill="1"/>
    <xf numFmtId="0" fontId="0" fillId="4" borderId="0" xfId="0" applyFill="1"/>
    <xf numFmtId="0" fontId="0" fillId="3" borderId="0" xfId="0" applyFill="1"/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0" xfId="0" applyFont="1"/>
    <xf numFmtId="0" fontId="6" fillId="0" borderId="0" xfId="1" applyFont="1" applyAlignment="1">
      <alignment vertical="center"/>
    </xf>
    <xf numFmtId="0" fontId="6" fillId="0" borderId="0" xfId="1" applyFont="1" applyAlignment="1"/>
    <xf numFmtId="0" fontId="7" fillId="0" borderId="0" xfId="0" applyFont="1" applyAlignment="1"/>
    <xf numFmtId="0" fontId="6" fillId="0" borderId="0" xfId="1" applyFont="1"/>
    <xf numFmtId="0" fontId="0" fillId="6" borderId="0" xfId="0" applyFill="1" applyAlignment="1">
      <alignment horizontal="center"/>
    </xf>
    <xf numFmtId="0" fontId="8" fillId="0" borderId="0" xfId="0" applyFont="1"/>
    <xf numFmtId="0" fontId="9" fillId="0" borderId="0" xfId="1" applyFont="1"/>
    <xf numFmtId="0" fontId="10" fillId="0" borderId="0" xfId="0" applyFont="1"/>
    <xf numFmtId="164" fontId="10" fillId="0" borderId="0" xfId="0" applyNumberFormat="1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18"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P38" totalsRowShown="0" headerRowDxfId="17" dataDxfId="16">
  <autoFilter ref="A1:P38"/>
  <tableColumns count="16">
    <tableColumn id="1" name="markets" dataDxfId="15"/>
    <tableColumn id="2" name="Столбец1" dataDxfId="14"/>
    <tableColumn id="3" name="Столбец2" dataDxfId="13"/>
    <tableColumn id="4" name="Столбец3" dataDxfId="12"/>
    <tableColumn id="5" name="PR&amp;Team" dataDxfId="11"/>
    <tableColumn id="6" name="Столбец4" dataDxfId="10"/>
    <tableColumn id="7" name="Столбец5" dataDxfId="9"/>
    <tableColumn id="8" name="Столбец6" dataDxfId="8">
      <calculatedColumnFormula>IF(F2="-","",F2/G2)</calculatedColumnFormula>
    </tableColumn>
    <tableColumn id="9" name="Legal" dataDxfId="7"/>
    <tableColumn id="10" name="Столбец7" dataDxfId="6"/>
    <tableColumn id="11" name="Столбец8" dataDxfId="5"/>
    <tableColumn id="12" name="Столбец9" dataDxfId="4"/>
    <tableColumn id="13" name="Specials" dataDxfId="3"/>
    <tableColumn id="14" name="Столбец10" dataDxfId="2"/>
    <tableColumn id="15" name="Столбец11" dataDxfId="1"/>
    <tableColumn id="16" name="Столбец1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abl1.xlsx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t.me/hamSter_kombat_bot/start?startapp=kentld5502836203" TargetMode="External"/><Relationship Id="rId1" Type="http://schemas.openxmlformats.org/officeDocument/2006/relationships/hyperlink" Target="https://t.me/hamSter_kombat_bot/start?startapp=kentld550283620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.me/hamster_kombat_Bot/start?startapp=kentld7021968096" TargetMode="External"/><Relationship Id="rId4" Type="http://schemas.openxmlformats.org/officeDocument/2006/relationships/hyperlink" Target="https://t.me/hamster_kombat_bOt/start?startapp=kentld57110173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Normal="100" workbookViewId="0">
      <selection activeCell="M49" sqref="M49"/>
    </sheetView>
  </sheetViews>
  <sheetFormatPr defaultRowHeight="15" x14ac:dyDescent="0.25"/>
  <cols>
    <col min="1" max="1" width="18.28515625" bestFit="1" customWidth="1"/>
    <col min="2" max="2" width="12.5703125" customWidth="1"/>
    <col min="3" max="3" width="14.7109375" bestFit="1" customWidth="1"/>
    <col min="4" max="4" width="15.140625" bestFit="1" customWidth="1"/>
    <col min="5" max="5" width="26" bestFit="1" customWidth="1"/>
    <col min="6" max="6" width="12.42578125" customWidth="1"/>
    <col min="7" max="7" width="14.5703125" customWidth="1"/>
    <col min="8" max="8" width="15.140625" bestFit="1" customWidth="1"/>
    <col min="9" max="9" width="21.140625" customWidth="1"/>
    <col min="10" max="10" width="12.85546875" customWidth="1"/>
    <col min="11" max="11" width="14.7109375" bestFit="1" customWidth="1"/>
    <col min="12" max="12" width="15.85546875" customWidth="1"/>
    <col min="13" max="13" width="27.28515625" bestFit="1" customWidth="1"/>
    <col min="14" max="14" width="12.5703125" customWidth="1"/>
    <col min="15" max="16" width="15.7109375" bestFit="1" customWidth="1"/>
    <col min="18" max="18" width="9.7109375" bestFit="1" customWidth="1"/>
    <col min="19" max="19" width="26" bestFit="1" customWidth="1"/>
    <col min="20" max="20" width="13.85546875" bestFit="1" customWidth="1"/>
    <col min="21" max="21" width="15.28515625" bestFit="1" customWidth="1"/>
  </cols>
  <sheetData>
    <row r="1" spans="1:16" ht="15.75" x14ac:dyDescent="0.25">
      <c r="A1" s="45" t="s">
        <v>0</v>
      </c>
      <c r="B1" s="2" t="s">
        <v>53</v>
      </c>
      <c r="C1" s="2" t="s">
        <v>54</v>
      </c>
      <c r="D1" s="2" t="s">
        <v>55</v>
      </c>
      <c r="E1" s="44" t="s">
        <v>1</v>
      </c>
      <c r="F1" s="7" t="s">
        <v>56</v>
      </c>
      <c r="G1" s="7" t="s">
        <v>57</v>
      </c>
      <c r="H1" s="7" t="s">
        <v>58</v>
      </c>
      <c r="I1" s="46" t="s">
        <v>2</v>
      </c>
      <c r="J1" s="8" t="s">
        <v>59</v>
      </c>
      <c r="K1" s="8" t="s">
        <v>60</v>
      </c>
      <c r="L1" s="8" t="s">
        <v>61</v>
      </c>
      <c r="M1" s="47" t="s">
        <v>105</v>
      </c>
      <c r="N1" s="9" t="s">
        <v>62</v>
      </c>
      <c r="O1" s="9" t="s">
        <v>63</v>
      </c>
      <c r="P1" s="9" t="s">
        <v>64</v>
      </c>
    </row>
    <row r="2" spans="1:16" x14ac:dyDescent="0.25">
      <c r="A2" s="14" t="s">
        <v>3</v>
      </c>
      <c r="B2" s="23" t="s">
        <v>4</v>
      </c>
      <c r="C2" s="14" t="s">
        <v>5</v>
      </c>
      <c r="D2" s="14" t="s">
        <v>6</v>
      </c>
      <c r="E2" s="15" t="s">
        <v>3</v>
      </c>
      <c r="F2" s="15" t="s">
        <v>4</v>
      </c>
      <c r="G2" s="15" t="s">
        <v>5</v>
      </c>
      <c r="H2" s="15" t="s">
        <v>6</v>
      </c>
      <c r="I2" s="16" t="s">
        <v>3</v>
      </c>
      <c r="J2" s="16" t="s">
        <v>4</v>
      </c>
      <c r="K2" s="16" t="s">
        <v>5</v>
      </c>
      <c r="L2" s="16" t="s">
        <v>6</v>
      </c>
      <c r="M2" s="35" t="s">
        <v>3</v>
      </c>
      <c r="N2" s="35" t="s">
        <v>4</v>
      </c>
      <c r="O2" s="35" t="s">
        <v>5</v>
      </c>
      <c r="P2" s="35" t="s">
        <v>6</v>
      </c>
    </row>
    <row r="3" spans="1:16" s="20" customFormat="1" x14ac:dyDescent="0.25">
      <c r="A3" s="18" t="s">
        <v>92</v>
      </c>
      <c r="B3" s="37">
        <v>1598406</v>
      </c>
      <c r="C3" s="18">
        <v>2280</v>
      </c>
      <c r="D3" s="26">
        <f t="shared" ref="D3:D16" si="0">IF(B3="-","",B3/C3)</f>
        <v>701.05526315789473</v>
      </c>
      <c r="E3" s="25" t="s">
        <v>66</v>
      </c>
      <c r="F3" s="25">
        <v>60548</v>
      </c>
      <c r="G3" s="25">
        <v>158</v>
      </c>
      <c r="H3" s="26">
        <f t="shared" ref="H3:H30" si="1">IF(F3="-","",F3/G3)</f>
        <v>383.21518987341773</v>
      </c>
      <c r="I3" s="18" t="s">
        <v>93</v>
      </c>
      <c r="J3" s="43">
        <v>8073</v>
      </c>
      <c r="K3" s="43">
        <v>23</v>
      </c>
      <c r="L3" s="27">
        <f t="shared" ref="L3:L9" si="2">IF(J3="-","",J3/K3)</f>
        <v>351</v>
      </c>
      <c r="M3" s="25" t="s">
        <v>35</v>
      </c>
      <c r="N3" s="43">
        <v>8073</v>
      </c>
      <c r="O3" s="43">
        <v>23</v>
      </c>
      <c r="P3" s="27">
        <f>IF(N3="-","",N3/O3)</f>
        <v>351</v>
      </c>
    </row>
    <row r="4" spans="1:16" s="20" customFormat="1" x14ac:dyDescent="0.25">
      <c r="A4" s="18" t="s">
        <v>91</v>
      </c>
      <c r="B4" s="37">
        <v>559442</v>
      </c>
      <c r="C4" s="18">
        <v>1440</v>
      </c>
      <c r="D4" s="26">
        <f t="shared" si="0"/>
        <v>388.50138888888887</v>
      </c>
      <c r="E4" s="28" t="s">
        <v>65</v>
      </c>
      <c r="F4" s="25">
        <v>40365</v>
      </c>
      <c r="G4" s="25">
        <v>158</v>
      </c>
      <c r="H4" s="26">
        <f t="shared" si="1"/>
        <v>255.47468354430379</v>
      </c>
      <c r="I4" s="18" t="s">
        <v>100</v>
      </c>
      <c r="J4" s="37">
        <v>21407</v>
      </c>
      <c r="K4" s="37">
        <v>126</v>
      </c>
      <c r="L4" s="27">
        <f t="shared" si="2"/>
        <v>169.89682539682539</v>
      </c>
      <c r="M4" s="25" t="s">
        <v>36</v>
      </c>
      <c r="N4" s="25" t="s">
        <v>28</v>
      </c>
      <c r="O4" s="25" t="s">
        <v>28</v>
      </c>
      <c r="P4" s="25"/>
    </row>
    <row r="5" spans="1:16" s="20" customFormat="1" x14ac:dyDescent="0.25">
      <c r="A5" s="18" t="s">
        <v>90</v>
      </c>
      <c r="B5" s="37">
        <v>83074</v>
      </c>
      <c r="C5" s="18">
        <v>103</v>
      </c>
      <c r="D5" s="26">
        <f t="shared" si="0"/>
        <v>806.54368932038835</v>
      </c>
      <c r="E5" s="25" t="s">
        <v>67</v>
      </c>
      <c r="F5" s="25">
        <v>44402</v>
      </c>
      <c r="G5" s="25">
        <v>180</v>
      </c>
      <c r="H5" s="26">
        <f t="shared" si="1"/>
        <v>246.67777777777778</v>
      </c>
      <c r="I5" s="18" t="s">
        <v>99</v>
      </c>
      <c r="J5" s="37">
        <v>23840</v>
      </c>
      <c r="K5" s="37">
        <v>118</v>
      </c>
      <c r="L5" s="27">
        <f t="shared" si="2"/>
        <v>202.03389830508473</v>
      </c>
      <c r="M5" s="25" t="s">
        <v>37</v>
      </c>
      <c r="N5" s="25" t="s">
        <v>28</v>
      </c>
      <c r="O5" s="25" t="s">
        <v>28</v>
      </c>
      <c r="P5" s="25"/>
    </row>
    <row r="6" spans="1:16" s="20" customFormat="1" x14ac:dyDescent="0.25">
      <c r="A6" s="18" t="s">
        <v>89</v>
      </c>
      <c r="B6" s="37">
        <v>99689</v>
      </c>
      <c r="C6" s="18">
        <v>103</v>
      </c>
      <c r="D6" s="26">
        <f t="shared" si="0"/>
        <v>967.85436893203882</v>
      </c>
      <c r="E6" s="25" t="s">
        <v>19</v>
      </c>
      <c r="F6" s="25">
        <v>28256</v>
      </c>
      <c r="G6" s="25">
        <v>90</v>
      </c>
      <c r="H6" s="26">
        <f t="shared" si="1"/>
        <v>313.95555555555558</v>
      </c>
      <c r="I6" s="18" t="s">
        <v>98</v>
      </c>
      <c r="J6" s="37">
        <v>51376</v>
      </c>
      <c r="K6" s="37">
        <v>126</v>
      </c>
      <c r="L6" s="27">
        <f t="shared" si="2"/>
        <v>407.74603174603175</v>
      </c>
      <c r="M6" s="25" t="s">
        <v>38</v>
      </c>
      <c r="N6" s="25" t="s">
        <v>28</v>
      </c>
      <c r="O6" s="25" t="s">
        <v>28</v>
      </c>
      <c r="P6" s="25"/>
    </row>
    <row r="7" spans="1:16" s="20" customFormat="1" x14ac:dyDescent="0.25">
      <c r="A7" s="18" t="s">
        <v>88</v>
      </c>
      <c r="B7" s="37">
        <v>80730</v>
      </c>
      <c r="C7" s="18">
        <v>180</v>
      </c>
      <c r="D7" s="26">
        <f t="shared" si="0"/>
        <v>448.5</v>
      </c>
      <c r="E7" s="25" t="s">
        <v>20</v>
      </c>
      <c r="F7" s="25">
        <v>48438</v>
      </c>
      <c r="G7" s="25">
        <v>203</v>
      </c>
      <c r="H7" s="26">
        <f t="shared" si="1"/>
        <v>238.61083743842366</v>
      </c>
      <c r="I7" s="18" t="s">
        <v>97</v>
      </c>
      <c r="J7" s="37">
        <v>242191</v>
      </c>
      <c r="K7" s="37">
        <v>631</v>
      </c>
      <c r="L7" s="27">
        <f t="shared" si="2"/>
        <v>383.82091917591123</v>
      </c>
      <c r="M7" s="25" t="s">
        <v>39</v>
      </c>
      <c r="N7" s="25" t="s">
        <v>28</v>
      </c>
      <c r="O7" s="25" t="s">
        <v>28</v>
      </c>
      <c r="P7" s="25"/>
    </row>
    <row r="8" spans="1:16" s="20" customFormat="1" x14ac:dyDescent="0.25">
      <c r="A8" s="18" t="s">
        <v>87</v>
      </c>
      <c r="B8" s="37">
        <v>79920</v>
      </c>
      <c r="C8" s="18">
        <v>169</v>
      </c>
      <c r="D8" s="26">
        <f t="shared" si="0"/>
        <v>472.89940828402365</v>
      </c>
      <c r="E8" s="25" t="s">
        <v>21</v>
      </c>
      <c r="F8" s="25">
        <v>79920</v>
      </c>
      <c r="G8" s="25">
        <v>120</v>
      </c>
      <c r="H8" s="26">
        <f t="shared" si="1"/>
        <v>666</v>
      </c>
      <c r="I8" s="18" t="s">
        <v>96</v>
      </c>
      <c r="J8" s="37">
        <v>3626815</v>
      </c>
      <c r="K8" s="37">
        <v>1540</v>
      </c>
      <c r="L8" s="27">
        <f t="shared" si="2"/>
        <v>2355.0746753246754</v>
      </c>
      <c r="M8" s="25" t="s">
        <v>40</v>
      </c>
      <c r="N8" s="25" t="s">
        <v>28</v>
      </c>
      <c r="O8" s="25" t="s">
        <v>28</v>
      </c>
      <c r="P8" s="25"/>
    </row>
    <row r="9" spans="1:16" s="20" customFormat="1" x14ac:dyDescent="0.25">
      <c r="A9" s="18" t="s">
        <v>86</v>
      </c>
      <c r="B9" s="37">
        <v>79920</v>
      </c>
      <c r="C9" s="18">
        <v>96</v>
      </c>
      <c r="D9" s="26">
        <f t="shared" si="0"/>
        <v>832.5</v>
      </c>
      <c r="E9" s="25" t="s">
        <v>22</v>
      </c>
      <c r="F9" s="25">
        <v>60548</v>
      </c>
      <c r="G9" s="25">
        <v>225</v>
      </c>
      <c r="H9" s="26">
        <f t="shared" si="1"/>
        <v>269.10222222222222</v>
      </c>
      <c r="I9" s="18" t="s">
        <v>94</v>
      </c>
      <c r="J9" s="37">
        <v>403652</v>
      </c>
      <c r="K9" s="37">
        <v>1620</v>
      </c>
      <c r="L9" s="27">
        <f t="shared" si="2"/>
        <v>249.16790123456789</v>
      </c>
      <c r="M9" s="25" t="s">
        <v>41</v>
      </c>
      <c r="N9" s="25" t="s">
        <v>28</v>
      </c>
      <c r="O9" s="25" t="s">
        <v>28</v>
      </c>
      <c r="P9" s="25"/>
    </row>
    <row r="10" spans="1:16" x14ac:dyDescent="0.25">
      <c r="A10" s="18" t="s">
        <v>7</v>
      </c>
      <c r="B10" s="25">
        <v>79920</v>
      </c>
      <c r="C10" s="25">
        <v>120</v>
      </c>
      <c r="D10" s="26">
        <f t="shared" si="0"/>
        <v>666</v>
      </c>
      <c r="E10" s="25" t="s">
        <v>23</v>
      </c>
      <c r="F10" s="25">
        <v>80730</v>
      </c>
      <c r="G10" s="25">
        <v>180</v>
      </c>
      <c r="H10" s="26">
        <f t="shared" si="1"/>
        <v>448.5</v>
      </c>
      <c r="I10" s="32" t="s">
        <v>30</v>
      </c>
      <c r="J10" s="25">
        <v>403652</v>
      </c>
      <c r="K10" s="25">
        <v>833</v>
      </c>
      <c r="L10" s="27">
        <f t="shared" ref="L10:L14" si="3">IF(J10="-","",J10/K10)</f>
        <v>484.57623049219688</v>
      </c>
      <c r="M10" s="25" t="s">
        <v>42</v>
      </c>
      <c r="N10" s="25" t="s">
        <v>28</v>
      </c>
      <c r="O10" s="25" t="s">
        <v>28</v>
      </c>
      <c r="P10" s="25"/>
    </row>
    <row r="11" spans="1:16" x14ac:dyDescent="0.25">
      <c r="A11" s="18" t="s">
        <v>8</v>
      </c>
      <c r="B11" s="25">
        <v>161461</v>
      </c>
      <c r="C11" s="25">
        <v>248</v>
      </c>
      <c r="D11" s="26">
        <f t="shared" si="0"/>
        <v>651.05241935483866</v>
      </c>
      <c r="E11" s="25" t="s">
        <v>68</v>
      </c>
      <c r="F11" s="25">
        <v>399602</v>
      </c>
      <c r="G11" s="25">
        <v>651</v>
      </c>
      <c r="H11" s="26">
        <f t="shared" si="1"/>
        <v>613.82795698924735</v>
      </c>
      <c r="I11" s="25" t="s">
        <v>31</v>
      </c>
      <c r="J11" s="25">
        <v>214065</v>
      </c>
      <c r="K11" s="25">
        <v>821</v>
      </c>
      <c r="L11" s="27">
        <f t="shared" si="3"/>
        <v>260.73690621193668</v>
      </c>
      <c r="M11" s="25" t="s">
        <v>43</v>
      </c>
      <c r="N11" s="25" t="s">
        <v>28</v>
      </c>
      <c r="O11" s="25" t="s">
        <v>28</v>
      </c>
      <c r="P11" s="25"/>
    </row>
    <row r="12" spans="1:16" x14ac:dyDescent="0.25">
      <c r="A12" s="18" t="s">
        <v>9</v>
      </c>
      <c r="B12" s="25">
        <v>799203</v>
      </c>
      <c r="C12" s="25">
        <v>1420</v>
      </c>
      <c r="D12" s="26">
        <f t="shared" si="0"/>
        <v>562.81901408450699</v>
      </c>
      <c r="E12" s="25" t="s">
        <v>69</v>
      </c>
      <c r="F12" s="25">
        <v>80730</v>
      </c>
      <c r="G12" s="25">
        <v>225</v>
      </c>
      <c r="H12" s="26">
        <f t="shared" si="1"/>
        <v>358.8</v>
      </c>
      <c r="I12" s="25" t="s">
        <v>32</v>
      </c>
      <c r="J12" s="25">
        <v>403652</v>
      </c>
      <c r="K12" s="25">
        <v>1530</v>
      </c>
      <c r="L12" s="27">
        <f t="shared" si="3"/>
        <v>263.8248366013072</v>
      </c>
      <c r="M12" s="25" t="s">
        <v>44</v>
      </c>
      <c r="N12" s="25" t="s">
        <v>28</v>
      </c>
      <c r="O12" s="25" t="s">
        <v>28</v>
      </c>
      <c r="P12" s="25"/>
    </row>
    <row r="13" spans="1:16" x14ac:dyDescent="0.25">
      <c r="A13" s="18" t="s">
        <v>10</v>
      </c>
      <c r="B13" s="25">
        <v>399602</v>
      </c>
      <c r="C13" s="25">
        <v>663</v>
      </c>
      <c r="D13" s="26">
        <f t="shared" si="0"/>
        <v>602.71794871794873</v>
      </c>
      <c r="E13" s="25" t="s">
        <v>24</v>
      </c>
      <c r="F13" s="25">
        <v>161461</v>
      </c>
      <c r="G13" s="25">
        <v>541</v>
      </c>
      <c r="H13" s="26">
        <f t="shared" si="1"/>
        <v>298.449168207024</v>
      </c>
      <c r="I13" s="25" t="s">
        <v>33</v>
      </c>
      <c r="J13" s="25">
        <v>807304</v>
      </c>
      <c r="K13" s="25">
        <v>2160</v>
      </c>
      <c r="L13" s="27">
        <f t="shared" si="3"/>
        <v>373.75185185185182</v>
      </c>
      <c r="M13" s="25" t="s">
        <v>45</v>
      </c>
      <c r="N13" s="25" t="s">
        <v>28</v>
      </c>
      <c r="O13" s="25" t="s">
        <v>28</v>
      </c>
      <c r="P13" s="25"/>
    </row>
    <row r="14" spans="1:16" x14ac:dyDescent="0.25">
      <c r="A14" s="18" t="s">
        <v>11</v>
      </c>
      <c r="B14" s="25">
        <v>830743</v>
      </c>
      <c r="C14" s="25">
        <v>902</v>
      </c>
      <c r="D14" s="26">
        <f t="shared" si="0"/>
        <v>921.00110864745011</v>
      </c>
      <c r="E14" s="25" t="s">
        <v>70</v>
      </c>
      <c r="F14" s="25">
        <v>42813</v>
      </c>
      <c r="G14" s="25">
        <v>147</v>
      </c>
      <c r="H14" s="26">
        <f t="shared" si="1"/>
        <v>291.24489795918367</v>
      </c>
      <c r="I14" s="25" t="s">
        <v>34</v>
      </c>
      <c r="J14" s="25">
        <v>64220</v>
      </c>
      <c r="K14" s="25">
        <v>358</v>
      </c>
      <c r="L14" s="27">
        <f t="shared" si="3"/>
        <v>179.38547486033519</v>
      </c>
      <c r="M14" s="25" t="s">
        <v>46</v>
      </c>
      <c r="N14" s="25" t="s">
        <v>28</v>
      </c>
      <c r="O14" s="25" t="s">
        <v>28</v>
      </c>
      <c r="P14" s="25"/>
    </row>
    <row r="15" spans="1:16" x14ac:dyDescent="0.25">
      <c r="A15" s="18" t="s">
        <v>12</v>
      </c>
      <c r="B15" s="25">
        <v>1163040</v>
      </c>
      <c r="C15" s="25">
        <v>1280</v>
      </c>
      <c r="D15" s="26">
        <f t="shared" si="0"/>
        <v>908.625</v>
      </c>
      <c r="E15" s="25" t="s">
        <v>71</v>
      </c>
      <c r="F15" s="25">
        <v>40365</v>
      </c>
      <c r="G15" s="25">
        <v>158</v>
      </c>
      <c r="H15" s="26">
        <f t="shared" si="1"/>
        <v>255.47468354430379</v>
      </c>
      <c r="I15" s="25" t="s">
        <v>95</v>
      </c>
      <c r="J15" s="25">
        <v>696935</v>
      </c>
      <c r="K15" s="25">
        <v>4780</v>
      </c>
      <c r="L15" s="27">
        <f>IF(J15="-","",J15/K15)</f>
        <v>145.80230125523013</v>
      </c>
      <c r="M15" s="25" t="s">
        <v>47</v>
      </c>
      <c r="N15" s="25" t="s">
        <v>28</v>
      </c>
      <c r="O15" s="25" t="s">
        <v>28</v>
      </c>
      <c r="P15" s="25"/>
    </row>
    <row r="16" spans="1:16" x14ac:dyDescent="0.25">
      <c r="A16" s="18" t="s">
        <v>13</v>
      </c>
      <c r="B16" s="25">
        <v>7253630</v>
      </c>
      <c r="C16" s="25">
        <v>3030</v>
      </c>
      <c r="D16" s="26">
        <f t="shared" si="0"/>
        <v>2393.9372937293729</v>
      </c>
      <c r="E16" s="25" t="s">
        <v>72</v>
      </c>
      <c r="F16" s="25">
        <v>80730</v>
      </c>
      <c r="G16" s="25">
        <v>225</v>
      </c>
      <c r="H16" s="26">
        <f t="shared" si="1"/>
        <v>358.8</v>
      </c>
      <c r="I16" s="25" t="s">
        <v>101</v>
      </c>
      <c r="J16" s="25">
        <v>5594421</v>
      </c>
      <c r="K16" s="25">
        <v>4330</v>
      </c>
      <c r="L16" s="27">
        <f>IF(J16="-","",J16/K16)</f>
        <v>1292.0140877598153</v>
      </c>
      <c r="M16" s="25" t="s">
        <v>48</v>
      </c>
      <c r="N16" s="25" t="s">
        <v>28</v>
      </c>
      <c r="O16" s="25" t="s">
        <v>28</v>
      </c>
      <c r="P16" s="25"/>
    </row>
    <row r="17" spans="1:16" x14ac:dyDescent="0.25">
      <c r="A17" s="18" t="s">
        <v>26</v>
      </c>
      <c r="B17" s="25" t="s">
        <v>28</v>
      </c>
      <c r="C17" s="25" t="s">
        <v>28</v>
      </c>
      <c r="D17" s="26" t="str">
        <f>IF(B17="-","",B17/C17)</f>
        <v/>
      </c>
      <c r="E17" s="25" t="s">
        <v>73</v>
      </c>
      <c r="F17" s="25">
        <v>79920</v>
      </c>
      <c r="G17" s="25">
        <v>120</v>
      </c>
      <c r="H17" s="26">
        <f t="shared" si="1"/>
        <v>666</v>
      </c>
      <c r="I17" s="25" t="s">
        <v>102</v>
      </c>
      <c r="J17" s="25">
        <v>3632866</v>
      </c>
      <c r="K17" s="25">
        <v>5630</v>
      </c>
      <c r="L17" s="27">
        <f>IF(J17="-","",J17/K17)</f>
        <v>645.26927175843696</v>
      </c>
      <c r="M17" s="25" t="s">
        <v>49</v>
      </c>
      <c r="N17" s="25" t="s">
        <v>28</v>
      </c>
      <c r="O17" s="25" t="s">
        <v>28</v>
      </c>
      <c r="P17" s="25"/>
    </row>
    <row r="18" spans="1:16" x14ac:dyDescent="0.25">
      <c r="A18" s="18" t="s">
        <v>27</v>
      </c>
      <c r="B18" s="25" t="s">
        <v>28</v>
      </c>
      <c r="C18" s="25" t="s">
        <v>28</v>
      </c>
      <c r="D18" s="26" t="str">
        <f t="shared" ref="D18:D21" si="4">IF(B18="-","",B18/C18)</f>
        <v/>
      </c>
      <c r="E18" s="25" t="s">
        <v>74</v>
      </c>
      <c r="F18" s="25">
        <v>159841</v>
      </c>
      <c r="G18" s="25">
        <v>301</v>
      </c>
      <c r="H18" s="26">
        <f t="shared" si="1"/>
        <v>531.03322259136212</v>
      </c>
      <c r="I18" s="25" t="s">
        <v>103</v>
      </c>
      <c r="J18" s="25">
        <v>5651126</v>
      </c>
      <c r="K18" s="25">
        <v>7880</v>
      </c>
      <c r="L18" s="27">
        <f t="shared" ref="L18:L19" si="5">IF(J18="-","",J18/K18)</f>
        <v>717.14796954314716</v>
      </c>
      <c r="M18" s="25" t="s">
        <v>50</v>
      </c>
      <c r="N18" s="25" t="s">
        <v>28</v>
      </c>
      <c r="O18" s="25" t="s">
        <v>28</v>
      </c>
      <c r="P18" s="25"/>
    </row>
    <row r="19" spans="1:16" x14ac:dyDescent="0.25">
      <c r="A19" s="18" t="s">
        <v>14</v>
      </c>
      <c r="B19" s="25">
        <v>830743</v>
      </c>
      <c r="C19" s="25">
        <v>1270</v>
      </c>
      <c r="D19" s="26">
        <f t="shared" si="4"/>
        <v>654.12834645669295</v>
      </c>
      <c r="E19" s="25" t="s">
        <v>75</v>
      </c>
      <c r="F19" s="25">
        <v>252546</v>
      </c>
      <c r="G19" s="25">
        <v>451</v>
      </c>
      <c r="H19" s="26">
        <f t="shared" si="1"/>
        <v>559.96895787139692</v>
      </c>
      <c r="I19" s="25" t="s">
        <v>104</v>
      </c>
      <c r="J19" s="25">
        <v>855715</v>
      </c>
      <c r="K19" s="25">
        <v>8590</v>
      </c>
      <c r="L19" s="27">
        <f t="shared" si="5"/>
        <v>99.617578579743892</v>
      </c>
      <c r="M19" s="25" t="s">
        <v>51</v>
      </c>
      <c r="N19" s="25" t="s">
        <v>28</v>
      </c>
      <c r="O19" s="25" t="s">
        <v>28</v>
      </c>
      <c r="P19" s="25"/>
    </row>
    <row r="20" spans="1:16" x14ac:dyDescent="0.25">
      <c r="A20" s="18" t="s">
        <v>15</v>
      </c>
      <c r="B20" s="25" t="s">
        <v>28</v>
      </c>
      <c r="C20" s="25" t="s">
        <v>28</v>
      </c>
      <c r="D20" s="26" t="str">
        <f t="shared" si="4"/>
        <v/>
      </c>
      <c r="E20" s="25" t="s">
        <v>76</v>
      </c>
      <c r="F20" s="25">
        <v>159841</v>
      </c>
      <c r="G20" s="25">
        <v>482</v>
      </c>
      <c r="H20" s="26">
        <f t="shared" si="1"/>
        <v>331.62033195020746</v>
      </c>
      <c r="I20" s="25"/>
      <c r="J20" s="25"/>
      <c r="K20" s="25"/>
      <c r="L20" s="27"/>
      <c r="M20" s="25"/>
      <c r="N20" s="25"/>
      <c r="O20" s="25"/>
      <c r="P20" s="25"/>
    </row>
    <row r="21" spans="1:16" x14ac:dyDescent="0.25">
      <c r="A21" s="18" t="s">
        <v>29</v>
      </c>
      <c r="B21" s="25" t="s">
        <v>28</v>
      </c>
      <c r="C21" s="25" t="s">
        <v>28</v>
      </c>
      <c r="D21" s="26" t="str">
        <f t="shared" si="4"/>
        <v/>
      </c>
      <c r="E21" s="28" t="s">
        <v>77</v>
      </c>
      <c r="F21" s="28">
        <v>203797</v>
      </c>
      <c r="G21" s="28">
        <v>458</v>
      </c>
      <c r="H21" s="30">
        <f t="shared" si="1"/>
        <v>444.97161572052403</v>
      </c>
      <c r="I21" s="25"/>
      <c r="J21" s="25"/>
      <c r="K21" s="25"/>
      <c r="L21" s="32"/>
      <c r="M21" s="25"/>
      <c r="N21" s="25"/>
      <c r="O21" s="25"/>
      <c r="P21" s="25"/>
    </row>
    <row r="22" spans="1:16" x14ac:dyDescent="0.25">
      <c r="A22" s="18" t="s">
        <v>16</v>
      </c>
      <c r="B22" s="25">
        <v>1038964</v>
      </c>
      <c r="C22" s="25">
        <v>1900</v>
      </c>
      <c r="D22" s="26">
        <f>IF(B22="-","",B22/C22)</f>
        <v>546.82315789473682</v>
      </c>
      <c r="E22" s="25" t="s">
        <v>78</v>
      </c>
      <c r="F22" s="25">
        <v>85626</v>
      </c>
      <c r="G22" s="25">
        <v>232</v>
      </c>
      <c r="H22" s="26">
        <f t="shared" si="1"/>
        <v>369.07758620689657</v>
      </c>
      <c r="I22" s="25"/>
      <c r="J22" s="25"/>
      <c r="K22" s="25"/>
      <c r="L22" s="32"/>
      <c r="M22" s="25"/>
      <c r="N22" s="25"/>
      <c r="O22" s="25"/>
      <c r="P22" s="25"/>
    </row>
    <row r="23" spans="1:16" x14ac:dyDescent="0.25">
      <c r="A23" s="18" t="s">
        <v>17</v>
      </c>
      <c r="B23" s="25">
        <v>671331</v>
      </c>
      <c r="C23" s="25">
        <v>940</v>
      </c>
      <c r="D23" s="26">
        <f>IF(B23="-","",B23/C23)</f>
        <v>714.18191489361698</v>
      </c>
      <c r="E23" s="28" t="s">
        <v>79</v>
      </c>
      <c r="F23" s="28">
        <v>161461</v>
      </c>
      <c r="G23" s="28">
        <v>597</v>
      </c>
      <c r="H23" s="30">
        <f t="shared" si="1"/>
        <v>270.45393634840872</v>
      </c>
      <c r="I23" s="25"/>
      <c r="J23" s="25"/>
      <c r="K23" s="25"/>
      <c r="L23" s="32"/>
      <c r="M23" s="25"/>
      <c r="N23" s="25"/>
      <c r="O23" s="25"/>
      <c r="P23" s="25"/>
    </row>
    <row r="24" spans="1:16" x14ac:dyDescent="0.25">
      <c r="A24" s="18" t="s">
        <v>18</v>
      </c>
      <c r="B24" s="41">
        <v>335665</v>
      </c>
      <c r="C24" s="41">
        <v>470</v>
      </c>
      <c r="D24" s="42">
        <f>IF(B24="-","",B24/C24)</f>
        <v>714.18085106382978</v>
      </c>
      <c r="E24" s="28" t="s">
        <v>80</v>
      </c>
      <c r="F24" s="28">
        <v>71520</v>
      </c>
      <c r="G24" s="28">
        <v>197</v>
      </c>
      <c r="H24" s="30">
        <f t="shared" si="1"/>
        <v>363.04568527918781</v>
      </c>
      <c r="I24" s="25"/>
      <c r="J24" s="25"/>
      <c r="K24" s="25"/>
      <c r="L24" s="32"/>
      <c r="M24" s="25"/>
      <c r="N24" s="25"/>
      <c r="O24" s="25"/>
      <c r="P24" s="25"/>
    </row>
    <row r="25" spans="1:16" x14ac:dyDescent="0.25">
      <c r="A25" s="1"/>
      <c r="B25" s="24"/>
      <c r="C25" s="24"/>
      <c r="D25" s="38"/>
      <c r="E25" s="28" t="s">
        <v>81</v>
      </c>
      <c r="F25" s="28">
        <v>299067</v>
      </c>
      <c r="G25" s="28">
        <v>774</v>
      </c>
      <c r="H25" s="30">
        <f t="shared" si="1"/>
        <v>386.39147286821708</v>
      </c>
      <c r="I25" s="25"/>
      <c r="J25" s="25"/>
      <c r="K25" s="25"/>
      <c r="L25" s="32"/>
      <c r="M25" s="25"/>
      <c r="N25" s="25"/>
      <c r="O25" s="25"/>
      <c r="P25" s="25"/>
    </row>
    <row r="26" spans="1:16" x14ac:dyDescent="0.25">
      <c r="A26" s="18"/>
      <c r="B26" s="24"/>
      <c r="C26" s="24"/>
      <c r="D26" s="24"/>
      <c r="E26" s="28" t="s">
        <v>25</v>
      </c>
      <c r="F26" s="28">
        <v>100913</v>
      </c>
      <c r="G26" s="28">
        <v>360</v>
      </c>
      <c r="H26" s="30">
        <f t="shared" si="1"/>
        <v>280.31388888888887</v>
      </c>
      <c r="I26" s="25"/>
      <c r="J26" s="25"/>
      <c r="K26" s="25"/>
      <c r="L26" s="32"/>
      <c r="M26" s="25"/>
      <c r="N26" s="25"/>
      <c r="O26" s="25"/>
      <c r="P26" s="25"/>
    </row>
    <row r="27" spans="1:16" x14ac:dyDescent="0.25">
      <c r="A27" s="1"/>
      <c r="B27" s="24"/>
      <c r="C27" s="24"/>
      <c r="D27" s="36"/>
      <c r="E27" s="28" t="s">
        <v>82</v>
      </c>
      <c r="F27" s="28">
        <v>403652</v>
      </c>
      <c r="G27" s="28">
        <v>1120</v>
      </c>
      <c r="H27" s="30">
        <f t="shared" si="1"/>
        <v>360.40357142857141</v>
      </c>
      <c r="I27" s="25"/>
      <c r="J27" s="25"/>
      <c r="K27" s="25"/>
      <c r="L27" s="32"/>
      <c r="M27" s="25"/>
      <c r="N27" s="25"/>
      <c r="O27" s="25"/>
      <c r="P27" s="25"/>
    </row>
    <row r="28" spans="1:16" x14ac:dyDescent="0.25">
      <c r="A28" s="18"/>
      <c r="B28" s="37"/>
      <c r="C28" s="37"/>
      <c r="D28" s="38"/>
      <c r="E28" s="28" t="s">
        <v>83</v>
      </c>
      <c r="F28" s="28">
        <v>595998</v>
      </c>
      <c r="G28" s="28">
        <v>2950</v>
      </c>
      <c r="H28" s="30">
        <f t="shared" si="1"/>
        <v>202.03322033898306</v>
      </c>
      <c r="I28" s="28"/>
      <c r="J28" s="28"/>
      <c r="K28" s="28"/>
      <c r="L28" s="33"/>
      <c r="M28" s="28"/>
      <c r="N28" s="28"/>
      <c r="O28" s="28"/>
      <c r="P28" s="28"/>
    </row>
    <row r="29" spans="1:16" x14ac:dyDescent="0.25">
      <c r="A29" s="1"/>
      <c r="B29" s="24"/>
      <c r="C29" s="24"/>
      <c r="D29" s="36"/>
      <c r="E29" s="28" t="s">
        <v>84</v>
      </c>
      <c r="F29" s="28">
        <v>663602</v>
      </c>
      <c r="G29" s="28">
        <v>1050</v>
      </c>
      <c r="H29" s="30">
        <f t="shared" si="1"/>
        <v>632.00190476190471</v>
      </c>
      <c r="I29" s="25"/>
      <c r="J29" s="25"/>
      <c r="K29" s="25"/>
      <c r="L29" s="32"/>
      <c r="M29" s="25"/>
      <c r="N29" s="25"/>
      <c r="O29" s="25"/>
      <c r="P29" s="25"/>
    </row>
    <row r="30" spans="1:16" s="20" customFormat="1" x14ac:dyDescent="0.25">
      <c r="A30" s="18"/>
      <c r="B30" s="37"/>
      <c r="C30" s="37"/>
      <c r="D30" s="38"/>
      <c r="E30" s="28" t="s">
        <v>85</v>
      </c>
      <c r="F30" s="28">
        <v>83440</v>
      </c>
      <c r="G30" s="28">
        <v>236</v>
      </c>
      <c r="H30" s="30">
        <f t="shared" si="1"/>
        <v>353.5593220338983</v>
      </c>
      <c r="I30" s="28"/>
      <c r="J30" s="28"/>
      <c r="K30" s="28"/>
      <c r="L30" s="33"/>
      <c r="M30" s="28"/>
      <c r="N30" s="28"/>
      <c r="O30" s="28"/>
      <c r="P30" s="28"/>
    </row>
    <row r="31" spans="1:16" x14ac:dyDescent="0.25">
      <c r="A31" s="18"/>
      <c r="B31" s="37"/>
      <c r="C31" s="37"/>
      <c r="D31" s="38"/>
      <c r="E31" s="28" t="s">
        <v>80</v>
      </c>
      <c r="F31" s="28">
        <v>71520</v>
      </c>
      <c r="G31" s="28">
        <v>197</v>
      </c>
      <c r="H31" s="30">
        <f t="shared" ref="H31:H34" si="6">IF(F31="-","",F31/G31)</f>
        <v>363.04568527918781</v>
      </c>
      <c r="I31" s="28"/>
      <c r="J31" s="28"/>
      <c r="K31" s="28"/>
      <c r="L31" s="33"/>
      <c r="M31" s="28"/>
      <c r="N31" s="28"/>
      <c r="O31" s="28"/>
      <c r="P31" s="28"/>
    </row>
    <row r="32" spans="1:16" s="20" customFormat="1" x14ac:dyDescent="0.25">
      <c r="A32" s="18"/>
      <c r="B32" s="37"/>
      <c r="C32" s="37"/>
      <c r="D32" s="38"/>
      <c r="E32" s="28" t="s">
        <v>81</v>
      </c>
      <c r="F32" s="28">
        <v>143857</v>
      </c>
      <c r="G32" s="28">
        <v>729</v>
      </c>
      <c r="H32" s="30">
        <f t="shared" si="6"/>
        <v>197.33470507544581</v>
      </c>
      <c r="I32" s="28"/>
      <c r="J32" s="28"/>
      <c r="K32" s="28"/>
      <c r="L32" s="33"/>
      <c r="M32" s="28"/>
      <c r="N32" s="28"/>
      <c r="O32" s="28"/>
      <c r="P32" s="28"/>
    </row>
    <row r="33" spans="1:16" x14ac:dyDescent="0.25">
      <c r="A33" s="18"/>
      <c r="B33" s="37"/>
      <c r="C33" s="37"/>
      <c r="D33" s="38"/>
      <c r="E33" s="28" t="s">
        <v>25</v>
      </c>
      <c r="F33" s="28">
        <v>100913</v>
      </c>
      <c r="G33" s="28">
        <v>360</v>
      </c>
      <c r="H33" s="30">
        <f t="shared" si="6"/>
        <v>280.31388888888887</v>
      </c>
      <c r="I33" s="28"/>
      <c r="J33" s="28"/>
      <c r="K33" s="28"/>
      <c r="L33" s="33"/>
      <c r="M33" s="28"/>
      <c r="N33" s="28"/>
      <c r="O33" s="28"/>
      <c r="P33" s="28"/>
    </row>
    <row r="34" spans="1:16" s="20" customFormat="1" x14ac:dyDescent="0.25">
      <c r="A34" s="18"/>
      <c r="B34" s="37"/>
      <c r="C34" s="37"/>
      <c r="D34" s="38"/>
      <c r="E34" s="28" t="s">
        <v>82</v>
      </c>
      <c r="F34" s="28">
        <v>403652</v>
      </c>
      <c r="G34" s="28">
        <v>1120</v>
      </c>
      <c r="H34" s="30">
        <f t="shared" si="6"/>
        <v>360.40357142857141</v>
      </c>
      <c r="I34" s="28"/>
      <c r="J34" s="28"/>
      <c r="K34" s="28"/>
      <c r="L34" s="33"/>
      <c r="M34" s="28"/>
      <c r="N34" s="28"/>
      <c r="O34" s="28"/>
      <c r="P34" s="28"/>
    </row>
    <row r="35" spans="1:16" x14ac:dyDescent="0.25">
      <c r="A35" s="21"/>
      <c r="B35" s="37"/>
      <c r="C35" s="37"/>
      <c r="D35" s="38"/>
      <c r="E35" s="28" t="s">
        <v>83</v>
      </c>
      <c r="F35" s="28">
        <v>595998</v>
      </c>
      <c r="G35" s="28">
        <v>2950</v>
      </c>
      <c r="H35" s="30">
        <f t="shared" ref="H35:H37" si="7">IF(F35="-","",F35/G35)</f>
        <v>202.03322033898306</v>
      </c>
      <c r="I35" s="28"/>
      <c r="J35" s="28"/>
      <c r="K35" s="28"/>
      <c r="L35" s="33"/>
      <c r="M35" s="28"/>
      <c r="N35" s="28"/>
      <c r="O35" s="28"/>
      <c r="P35" s="28"/>
    </row>
    <row r="36" spans="1:16" x14ac:dyDescent="0.25">
      <c r="A36" s="21"/>
      <c r="B36" s="37"/>
      <c r="C36" s="37"/>
      <c r="D36" s="38"/>
      <c r="E36" s="28" t="s">
        <v>84</v>
      </c>
      <c r="F36" s="28">
        <v>663602</v>
      </c>
      <c r="G36" s="28">
        <v>1050</v>
      </c>
      <c r="H36" s="30">
        <f t="shared" si="7"/>
        <v>632.00190476190471</v>
      </c>
      <c r="I36" s="28"/>
      <c r="J36" s="28"/>
      <c r="K36" s="28"/>
      <c r="L36" s="33"/>
      <c r="M36" s="28"/>
      <c r="N36" s="28"/>
      <c r="O36" s="28"/>
      <c r="P36" s="28"/>
    </row>
    <row r="37" spans="1:16" x14ac:dyDescent="0.25">
      <c r="A37" s="21"/>
      <c r="B37" s="37"/>
      <c r="C37" s="37"/>
      <c r="D37" s="38"/>
      <c r="E37" s="28" t="s">
        <v>85</v>
      </c>
      <c r="F37" s="28">
        <v>83440</v>
      </c>
      <c r="G37" s="28">
        <v>236</v>
      </c>
      <c r="H37" s="30">
        <f t="shared" si="7"/>
        <v>353.5593220338983</v>
      </c>
      <c r="I37" s="28"/>
      <c r="J37" s="28"/>
      <c r="K37" s="28"/>
      <c r="L37" s="33"/>
      <c r="M37" s="28"/>
      <c r="N37" s="28"/>
      <c r="O37" s="28"/>
      <c r="P37" s="28"/>
    </row>
    <row r="38" spans="1:16" s="20" customFormat="1" x14ac:dyDescent="0.25">
      <c r="A38" s="21"/>
      <c r="B38" s="39"/>
      <c r="C38" s="39"/>
      <c r="D38" s="40"/>
      <c r="E38" s="29"/>
      <c r="F38" s="29"/>
      <c r="G38" s="29"/>
      <c r="H38" s="31"/>
      <c r="I38" s="29"/>
      <c r="J38" s="29"/>
      <c r="K38" s="29"/>
      <c r="L38" s="34"/>
      <c r="M38" s="29"/>
      <c r="N38" s="29"/>
      <c r="O38" s="29"/>
      <c r="P38" s="29"/>
    </row>
    <row r="39" spans="1:16" x14ac:dyDescent="0.25">
      <c r="A39" s="18"/>
      <c r="B39" s="18"/>
      <c r="C39" s="18"/>
      <c r="D39" s="19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8"/>
    </row>
    <row r="40" spans="1:16" s="20" customFormat="1" x14ac:dyDescent="0.25">
      <c r="C40" s="1"/>
      <c r="D40" s="1"/>
      <c r="E40" s="1"/>
      <c r="F40" s="1"/>
      <c r="G40" s="1"/>
      <c r="H40" s="17"/>
      <c r="I40" s="1"/>
      <c r="J40" s="1"/>
      <c r="K40" s="1"/>
      <c r="L40" s="1"/>
      <c r="M40" s="1"/>
      <c r="N40" s="1"/>
      <c r="O40" s="1"/>
      <c r="P40" s="1"/>
    </row>
    <row r="41" spans="1:16" s="22" customFormat="1" x14ac:dyDescent="0.25">
      <c r="A41"/>
      <c r="B41"/>
      <c r="C41"/>
      <c r="D41"/>
      <c r="E41"/>
      <c r="F41"/>
      <c r="G41"/>
      <c r="H41" s="17"/>
      <c r="I41"/>
      <c r="J41"/>
      <c r="K41"/>
      <c r="L41"/>
      <c r="M41"/>
      <c r="N41"/>
      <c r="O41"/>
      <c r="P41"/>
    </row>
    <row r="42" spans="1:16" s="22" customFormat="1" x14ac:dyDescent="0.25">
      <c r="A42"/>
      <c r="B42"/>
      <c r="C42"/>
      <c r="D42"/>
      <c r="E42"/>
      <c r="F42"/>
      <c r="G42"/>
      <c r="H42" s="17"/>
      <c r="I42"/>
      <c r="J42"/>
      <c r="K42"/>
      <c r="L42"/>
      <c r="M42"/>
      <c r="N42"/>
      <c r="O42"/>
      <c r="P42"/>
    </row>
    <row r="43" spans="1:16" ht="18.75" x14ac:dyDescent="0.3">
      <c r="A43" s="53" t="s">
        <v>52</v>
      </c>
      <c r="B43" s="53"/>
      <c r="C43" s="53"/>
      <c r="D43" s="53"/>
      <c r="F43" s="48" t="s">
        <v>107</v>
      </c>
      <c r="G43" s="48"/>
      <c r="H43" s="49" t="s">
        <v>106</v>
      </c>
      <c r="I43" s="50"/>
      <c r="J43" s="50"/>
      <c r="K43" s="50"/>
      <c r="L43" s="50"/>
      <c r="M43" s="51"/>
    </row>
    <row r="44" spans="1:16" s="20" customFormat="1" ht="18.75" x14ac:dyDescent="0.3">
      <c r="A44" s="6">
        <v>1</v>
      </c>
      <c r="B44" s="5">
        <v>2</v>
      </c>
      <c r="C44" s="4">
        <v>3</v>
      </c>
      <c r="D44" s="3">
        <v>4</v>
      </c>
      <c r="E44"/>
      <c r="F44" s="56"/>
      <c r="G44" s="56"/>
      <c r="H44" s="57"/>
      <c r="I44" s="56"/>
      <c r="J44" s="56"/>
      <c r="K44" s="56"/>
      <c r="L44" s="56"/>
      <c r="M44"/>
      <c r="N44"/>
      <c r="O44"/>
      <c r="P44"/>
    </row>
    <row r="45" spans="1:16" ht="18.75" x14ac:dyDescent="0.3">
      <c r="A45" s="6" t="str">
        <f>INDEX(Таблица1[markets],MATCH(A46,Таблица1[Столбец3],0))</f>
        <v>Web3 intergration</v>
      </c>
      <c r="B45" s="5" t="str">
        <f>INDEX(Таблица1[PR&amp;Team],MATCH(B46,Таблица1[Столбец6],0))</f>
        <v>HamsterBook</v>
      </c>
      <c r="C45" s="4" t="str">
        <f>INDEX(Таблица1[Legal],MATCH(C46,Таблица1[Столбец9],0))</f>
        <v xml:space="preserve"> Licence nigeria</v>
      </c>
      <c r="D45" s="3" t="str">
        <f>INDEX(Таблица1[Specials],MATCH(D46,Таблица1[Столбец12],0))</f>
        <v>21 million ceo's</v>
      </c>
      <c r="F45" s="48" t="s">
        <v>107</v>
      </c>
      <c r="G45" s="48"/>
      <c r="H45" s="52" t="s">
        <v>109</v>
      </c>
      <c r="I45" s="50"/>
      <c r="J45" s="50"/>
      <c r="K45" s="50"/>
      <c r="L45" s="50"/>
    </row>
    <row r="46" spans="1:16" ht="18.75" x14ac:dyDescent="0.3">
      <c r="A46" s="10">
        <f>MIN(D10:D24)</f>
        <v>546.82315789473682</v>
      </c>
      <c r="B46" s="11">
        <f>MIN(H10:H26)</f>
        <v>255.47468354430379</v>
      </c>
      <c r="C46" s="12">
        <f>MIN(L10:L14)</f>
        <v>179.38547486033519</v>
      </c>
      <c r="D46" s="13">
        <f>MIN(P3:P19)</f>
        <v>351</v>
      </c>
      <c r="F46" s="56"/>
      <c r="G46" s="56"/>
      <c r="H46" s="56"/>
      <c r="I46" s="56"/>
      <c r="J46" s="56"/>
      <c r="K46" s="56"/>
      <c r="L46" s="56"/>
    </row>
    <row r="47" spans="1:16" ht="18.75" x14ac:dyDescent="0.3">
      <c r="F47" s="48" t="s">
        <v>107</v>
      </c>
      <c r="G47" s="54"/>
      <c r="H47" s="55" t="s">
        <v>108</v>
      </c>
      <c r="I47" s="55"/>
      <c r="J47" s="55"/>
      <c r="K47" s="55"/>
      <c r="L47" s="55"/>
    </row>
  </sheetData>
  <mergeCells count="1">
    <mergeCell ref="A43:D43"/>
  </mergeCells>
  <phoneticPr fontId="2" type="noConversion"/>
  <hyperlinks>
    <hyperlink ref="H43" r:id="rId1"/>
    <hyperlink ref="I43:L43" r:id="rId2" display="https://t.me/hamSter_kombat_bot/start?startapp=kentld5502836203"/>
    <hyperlink ref="H47:L47" r:id="rId3" display="https://t.me/hamster_kombat_Bot/start?startapp=kentld7021968096"/>
    <hyperlink ref="H45" r:id="rId4"/>
    <hyperlink ref="H47" r:id="rId5"/>
  </hyperlinks>
  <pageMargins left="0.7" right="0.7" top="0.75" bottom="0.75" header="0.3" footer="0.3"/>
  <pageSetup paperSize="9" orientation="portrait" horizontalDpi="0" verticalDpi="0"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Aleks</cp:lastModifiedBy>
  <dcterms:created xsi:type="dcterms:W3CDTF">2015-06-05T18:19:34Z</dcterms:created>
  <dcterms:modified xsi:type="dcterms:W3CDTF">2024-07-19T19:47:05Z</dcterms:modified>
</cp:coreProperties>
</file>