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Калькулятор" sheetId="1" r:id="rId1"/>
  </sheets>
  <calcPr calcId="144525"/>
</workbook>
</file>

<file path=xl/calcChain.xml><?xml version="1.0" encoding="utf-8"?>
<calcChain xmlns="http://schemas.openxmlformats.org/spreadsheetml/2006/main">
  <c r="M20" i="1" l="1"/>
  <c r="I34" i="1" l="1"/>
  <c r="I33" i="1"/>
  <c r="I32" i="1"/>
  <c r="I31" i="1"/>
  <c r="I30" i="1"/>
  <c r="I29" i="1"/>
  <c r="I28" i="1"/>
  <c r="I27" i="1"/>
  <c r="E27" i="1"/>
  <c r="I26" i="1"/>
  <c r="E26" i="1"/>
  <c r="I25" i="1"/>
  <c r="E25" i="1"/>
  <c r="I24" i="1"/>
  <c r="E24" i="1"/>
  <c r="I23" i="1"/>
  <c r="E23" i="1"/>
  <c r="I22" i="1"/>
  <c r="E22" i="1"/>
  <c r="Q21" i="1"/>
  <c r="I21" i="1"/>
  <c r="E21" i="1"/>
  <c r="Q20" i="1"/>
  <c r="I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D65" i="1" s="1"/>
  <c r="E65" i="1" s="1" a="1"/>
  <c r="E65" i="1" s="1"/>
  <c r="M6" i="1"/>
  <c r="D61" i="1" s="1"/>
  <c r="E61" i="1" s="1" a="1"/>
  <c r="E61" i="1" s="1"/>
  <c r="I6" i="1"/>
  <c r="D57" i="1" s="1"/>
  <c r="E57" i="1" s="1" a="1"/>
  <c r="E57" i="1" s="1"/>
  <c r="E6" i="1"/>
  <c r="D49" i="1" l="1"/>
  <c r="E49" i="1" s="1" a="1"/>
  <c r="E49" i="1" s="1"/>
  <c r="D48" i="1"/>
  <c r="D52" i="1"/>
  <c r="E52" i="1" s="1" a="1"/>
  <c r="E52" i="1" s="1"/>
  <c r="D56" i="1"/>
  <c r="E56" i="1" s="1" a="1"/>
  <c r="E56" i="1" s="1"/>
  <c r="D60" i="1"/>
  <c r="E60" i="1" s="1" a="1"/>
  <c r="E60" i="1" s="1"/>
  <c r="D64" i="1"/>
  <c r="E64" i="1" s="1" a="1"/>
  <c r="E64" i="1" s="1"/>
  <c r="D51" i="1"/>
  <c r="E51" i="1" s="1" a="1"/>
  <c r="E51" i="1" s="1"/>
  <c r="D55" i="1"/>
  <c r="E55" i="1" s="1" a="1"/>
  <c r="E55" i="1" s="1"/>
  <c r="D59" i="1"/>
  <c r="E59" i="1" s="1" a="1"/>
  <c r="E59" i="1" s="1"/>
  <c r="D63" i="1"/>
  <c r="E63" i="1" s="1" a="1"/>
  <c r="E63" i="1" s="1"/>
  <c r="D67" i="1"/>
  <c r="E67" i="1" s="1" a="1"/>
  <c r="E67" i="1" s="1"/>
  <c r="D50" i="1"/>
  <c r="E50" i="1" s="1" a="1"/>
  <c r="E50" i="1" s="1"/>
  <c r="D54" i="1"/>
  <c r="E54" i="1" s="1" a="1"/>
  <c r="E54" i="1" s="1"/>
  <c r="D58" i="1"/>
  <c r="E58" i="1" s="1" a="1"/>
  <c r="E58" i="1" s="1"/>
  <c r="D62" i="1"/>
  <c r="E62" i="1" s="1" a="1"/>
  <c r="E62" i="1" s="1"/>
  <c r="D66" i="1"/>
  <c r="E66" i="1" s="1" a="1"/>
  <c r="E66" i="1" s="1"/>
  <c r="D53" i="1"/>
  <c r="E53" i="1" s="1" a="1"/>
  <c r="E53" i="1" s="1"/>
  <c r="E48" i="1" l="1" a="1"/>
  <c r="E48" i="1" s="1"/>
  <c r="C42" i="1" s="1"/>
  <c r="E42" i="1" s="1" a="1"/>
  <c r="E42" i="1" s="1"/>
  <c r="C44" i="1" l="1"/>
  <c r="E44" i="1" s="1" a="1"/>
  <c r="E44" i="1" s="1"/>
  <c r="C43" i="1"/>
  <c r="E43" i="1" s="1" a="1"/>
  <c r="E43" i="1" s="1"/>
  <c r="C41" i="1"/>
  <c r="E41" i="1" s="1" a="1"/>
  <c r="E41" i="1" s="1"/>
  <c r="C40" i="1"/>
  <c r="E40" i="1" s="1" a="1"/>
  <c r="E40" i="1" s="1"/>
</calcChain>
</file>

<file path=xl/sharedStrings.xml><?xml version="1.0" encoding="utf-8"?>
<sst xmlns="http://schemas.openxmlformats.org/spreadsheetml/2006/main" count="115" uniqueCount="101">
  <si>
    <t>Markets</t>
  </si>
  <si>
    <t>PR&amp;Team</t>
  </si>
  <si>
    <t>Legal</t>
  </si>
  <si>
    <t>Specials</t>
  </si>
  <si>
    <t>Карточка</t>
  </si>
  <si>
    <t>Цена</t>
  </si>
  <si>
    <t>Окупаемость, дн.</t>
  </si>
  <si>
    <t>Стоимость</t>
  </si>
  <si>
    <t>Fun tokens</t>
  </si>
  <si>
    <t>Support team</t>
  </si>
  <si>
    <t>KYC</t>
  </si>
  <si>
    <t>TON + Hamster</t>
  </si>
  <si>
    <t>Staking</t>
  </si>
  <si>
    <t>HamsterBook</t>
  </si>
  <si>
    <t>KYB</t>
  </si>
  <si>
    <t>Consensus Pass</t>
  </si>
  <si>
    <t>BTC pairs</t>
  </si>
  <si>
    <t>X</t>
  </si>
  <si>
    <t>Legal opininon</t>
  </si>
  <si>
    <t>Web3 academy</t>
  </si>
  <si>
    <t>ETH pairs</t>
  </si>
  <si>
    <t>Cointelegraph</t>
  </si>
  <si>
    <t>SEC</t>
  </si>
  <si>
    <t>Youtube Gold</t>
  </si>
  <si>
    <t>Top10 cmc</t>
  </si>
  <si>
    <t>HamsterTube</t>
  </si>
  <si>
    <t>Anti money</t>
  </si>
  <si>
    <t>Hamster YouTube</t>
  </si>
  <si>
    <t>GameFi</t>
  </si>
  <si>
    <t>HamsterGram</t>
  </si>
  <si>
    <t>Licence UAE</t>
  </si>
  <si>
    <t>Bitcoin Pizza Day</t>
  </si>
  <si>
    <t>Defi 2.0</t>
  </si>
  <si>
    <t>TikTok</t>
  </si>
  <si>
    <t>Licence Europe</t>
  </si>
  <si>
    <t>Top 10 Global</t>
  </si>
  <si>
    <t>SocialFi</t>
  </si>
  <si>
    <t>Coindesk</t>
  </si>
  <si>
    <t xml:space="preserve">Licence Asia </t>
  </si>
  <si>
    <t>NFT Collection</t>
  </si>
  <si>
    <t>Influencers</t>
  </si>
  <si>
    <t>Licence South</t>
  </si>
  <si>
    <t>Special Conference</t>
  </si>
  <si>
    <t>CEO</t>
  </si>
  <si>
    <t>Licence Australia</t>
  </si>
  <si>
    <t>Short squeeze</t>
  </si>
  <si>
    <t>x10</t>
  </si>
  <si>
    <t>IT team</t>
  </si>
  <si>
    <t>Licence North</t>
  </si>
  <si>
    <t>There are two</t>
  </si>
  <si>
    <t>x20</t>
  </si>
  <si>
    <t>Marketing</t>
  </si>
  <si>
    <t>Licence Nigeria</t>
  </si>
  <si>
    <t>Long squeeze</t>
  </si>
  <si>
    <t>x30</t>
  </si>
  <si>
    <t>Partnership</t>
  </si>
  <si>
    <t>Licence Japan</t>
  </si>
  <si>
    <t>Villa for the DEV</t>
  </si>
  <si>
    <t>x50</t>
  </si>
  <si>
    <t>Product team</t>
  </si>
  <si>
    <t>Licence Ethiopia</t>
  </si>
  <si>
    <t>Apps Center</t>
  </si>
  <si>
    <t>x75</t>
  </si>
  <si>
    <t>BisDev team</t>
  </si>
  <si>
    <t>Bogdanoff</t>
  </si>
  <si>
    <t>x100</t>
  </si>
  <si>
    <t>Two factor</t>
  </si>
  <si>
    <t>USDT on TON</t>
  </si>
  <si>
    <t>Derivatives</t>
  </si>
  <si>
    <t>UX and UI</t>
  </si>
  <si>
    <t>Prediction</t>
  </si>
  <si>
    <t>Security</t>
  </si>
  <si>
    <t>Web3</t>
  </si>
  <si>
    <t>QA team</t>
  </si>
  <si>
    <t>DAO</t>
  </si>
  <si>
    <t>Antihacking</t>
  </si>
  <si>
    <t>P2P</t>
  </si>
  <si>
    <t xml:space="preserve">Risk </t>
  </si>
  <si>
    <t>Trading bots</t>
  </si>
  <si>
    <t>Security Audition</t>
  </si>
  <si>
    <t>Anonymous</t>
  </si>
  <si>
    <t>Blocking</t>
  </si>
  <si>
    <t>Tokenomics expert</t>
  </si>
  <si>
    <t>Consensus</t>
  </si>
  <si>
    <t>VC Labs</t>
  </si>
  <si>
    <t>Compliance officer</t>
  </si>
  <si>
    <t>Welcome to Ams</t>
  </si>
  <si>
    <t>ТОП окупаемости по всем карточкам</t>
  </si>
  <si>
    <t>ТОП окупаемости по Markets</t>
  </si>
  <si>
    <t>ТОП окупаемости по PR&amp;Team</t>
  </si>
  <si>
    <t>ТОП окупаемости по Legal</t>
  </si>
  <si>
    <t>ТОП окупаемости по Specials</t>
  </si>
  <si>
    <t>Meme coins</t>
  </si>
  <si>
    <t>Shit  coins</t>
  </si>
  <si>
    <t>Licence Indonesia</t>
  </si>
  <si>
    <t>ПРОКАЧАЙ   ХОМЯКА:</t>
  </si>
  <si>
    <t>Прибыль в час</t>
  </si>
  <si>
    <t>Подключить    игру:</t>
  </si>
  <si>
    <t>https://t.me/hamster_kombat_bOt/start?startapp=kentld5711017317</t>
  </si>
  <si>
    <t>https://t.me/hamster_kombat_Bot/start?startapp=kentld7021968096</t>
  </si>
  <si>
    <t>https://t.me/hAmster_kombat_bot/start?startapp=kentld5502836203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</si>
</sst>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2"/>
      <color theme="10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u/>
      <sz val="14"/>
      <color theme="10"/>
      <name val="Arial"/>
      <family val="2"/>
      <charset val="204"/>
      <scheme val="minor"/>
    </font>
    <font>
      <sz val="14"/>
      <color theme="1"/>
      <name val="Arial"/>
      <family val="2"/>
      <charset val="204"/>
      <scheme val="minor"/>
    </font>
    <font>
      <b/>
      <sz val="14"/>
      <color rgb="FF0070C0"/>
      <name val="Arial"/>
      <family val="2"/>
      <charset val="204"/>
      <scheme val="minor"/>
    </font>
    <font>
      <u/>
      <sz val="14"/>
      <color rgb="FF0070C0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4A853"/>
        <bgColor rgb="FF34A853"/>
      </patternFill>
    </fill>
    <fill>
      <patternFill patternType="solid">
        <fgColor rgb="FF7CC282"/>
        <bgColor rgb="FF7CC282"/>
      </patternFill>
    </fill>
    <fill>
      <patternFill patternType="solid">
        <fgColor rgb="FF87C689"/>
        <bgColor rgb="FF87C689"/>
      </patternFill>
    </fill>
    <fill>
      <patternFill patternType="solid">
        <fgColor rgb="FFB4D6A7"/>
        <bgColor rgb="FFB4D6A7"/>
      </patternFill>
    </fill>
    <fill>
      <patternFill patternType="solid">
        <fgColor rgb="FFB6D7A8"/>
        <bgColor rgb="FFB6D7A8"/>
      </patternFill>
    </fill>
    <fill>
      <patternFill patternType="solid">
        <fgColor theme="9" tint="0.59999389629810485"/>
        <bgColor rgb="FFB4A7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8E7CC3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2" fontId="8" fillId="7" borderId="8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8" borderId="8" xfId="0" applyNumberFormat="1" applyFont="1" applyFill="1" applyBorder="1" applyAlignment="1">
      <alignment horizontal="center"/>
    </xf>
    <xf numFmtId="2" fontId="8" fillId="9" borderId="8" xfId="0" applyNumberFormat="1" applyFont="1" applyFill="1" applyBorder="1" applyAlignment="1">
      <alignment horizontal="center"/>
    </xf>
    <xf numFmtId="2" fontId="8" fillId="10" borderId="8" xfId="0" applyNumberFormat="1" applyFont="1" applyFill="1" applyBorder="1" applyAlignment="1">
      <alignment horizontal="center"/>
    </xf>
    <xf numFmtId="2" fontId="8" fillId="11" borderId="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10" fillId="0" borderId="0" xfId="0" applyFont="1" applyAlignment="1"/>
    <xf numFmtId="0" fontId="11" fillId="0" borderId="0" xfId="1" applyAlignment="1"/>
    <xf numFmtId="0" fontId="0" fillId="0" borderId="0" xfId="0"/>
    <xf numFmtId="0" fontId="12" fillId="0" borderId="0" xfId="1" applyFont="1"/>
    <xf numFmtId="0" fontId="13" fillId="0" borderId="0" xfId="0" applyFont="1"/>
    <xf numFmtId="4" fontId="4" fillId="6" borderId="1" xfId="0" applyNumberFormat="1" applyFont="1" applyFill="1" applyBorder="1" applyAlignment="1">
      <alignment horizontal="center"/>
    </xf>
    <xf numFmtId="0" fontId="6" fillId="0" borderId="3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4" borderId="5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6" fillId="13" borderId="2" xfId="0" applyFont="1" applyFill="1" applyBorder="1"/>
    <xf numFmtId="0" fontId="6" fillId="13" borderId="3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5" fillId="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15" borderId="2" xfId="0" applyFont="1" applyFill="1" applyBorder="1"/>
    <xf numFmtId="0" fontId="6" fillId="15" borderId="3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1" applyFont="1" applyAlignment="1">
      <alignment vertical="center"/>
    </xf>
    <xf numFmtId="0" fontId="15" fillId="0" borderId="0" xfId="1" applyFont="1" applyAlignme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5" fillId="0" borderId="0" xfId="1" applyFont="1"/>
    <xf numFmtId="0" fontId="17" fillId="0" borderId="0" xfId="0" applyFont="1"/>
    <xf numFmtId="0" fontId="18" fillId="0" borderId="0" xfId="1" applyFont="1"/>
    <xf numFmtId="0" fontId="16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hamSter_kombat_bot/start?startapp=kentld5502836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.me/hAmster_kombat_bot/start?startapp=kentld5502836203" TargetMode="External"/><Relationship Id="rId1" Type="http://schemas.openxmlformats.org/officeDocument/2006/relationships/hyperlink" Target="https://t.me/hAmster_kombat_bot/start?startapp=kentld5502836203" TargetMode="External"/><Relationship Id="rId6" Type="http://schemas.openxmlformats.org/officeDocument/2006/relationships/hyperlink" Target="https://t.me/hamster_kombat_Bot/start?startapp=kentld7021968096" TargetMode="External"/><Relationship Id="rId5" Type="http://schemas.openxmlformats.org/officeDocument/2006/relationships/hyperlink" Target="https://t.me/hamster_kombat_bOt/start?startapp=kentld5711017317" TargetMode="External"/><Relationship Id="rId4" Type="http://schemas.openxmlformats.org/officeDocument/2006/relationships/hyperlink" Target="Tabl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tabSelected="1" workbookViewId="0">
      <selection activeCell="L26" sqref="L26"/>
    </sheetView>
  </sheetViews>
  <sheetFormatPr defaultColWidth="12.5703125" defaultRowHeight="15.75" customHeight="1" x14ac:dyDescent="0.2"/>
  <cols>
    <col min="1" max="1" width="7.5703125" customWidth="1"/>
    <col min="2" max="2" width="14" customWidth="1"/>
    <col min="3" max="3" width="11.7109375" customWidth="1"/>
    <col min="4" max="4" width="15.42578125" customWidth="1"/>
    <col min="5" max="5" width="17.5703125" customWidth="1"/>
    <col min="6" max="6" width="19.5703125" customWidth="1"/>
    <col min="8" max="8" width="15.28515625" customWidth="1"/>
    <col min="9" max="9" width="17.28515625" customWidth="1"/>
    <col min="10" max="10" width="17.7109375" customWidth="1"/>
    <col min="12" max="12" width="15.42578125" customWidth="1"/>
    <col min="13" max="13" width="17.7109375" customWidth="1"/>
    <col min="14" max="14" width="17.5703125" customWidth="1"/>
    <col min="16" max="16" width="15" customWidth="1"/>
    <col min="17" max="17" width="19.28515625" customWidth="1"/>
  </cols>
  <sheetData>
    <row r="1" spans="1:26" s="25" customFormat="1" ht="15.75" customHeight="1" x14ac:dyDescent="0.2"/>
    <row r="2" spans="1:26" s="25" customFormat="1" ht="15.75" customHeight="1" x14ac:dyDescent="0.25">
      <c r="H2" s="27" t="s">
        <v>95</v>
      </c>
      <c r="I2" s="27"/>
      <c r="J2" s="52" t="s">
        <v>100</v>
      </c>
      <c r="K2" s="52"/>
      <c r="L2" s="52"/>
      <c r="M2" s="52"/>
      <c r="N2" s="28"/>
    </row>
    <row r="3" spans="1:26" ht="12.75" x14ac:dyDescent="0.2">
      <c r="A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40" t="s">
        <v>0</v>
      </c>
      <c r="C4" s="41"/>
      <c r="D4" s="41"/>
      <c r="E4" s="42"/>
      <c r="F4" s="43" t="s">
        <v>1</v>
      </c>
      <c r="G4" s="44"/>
      <c r="H4" s="44"/>
      <c r="I4" s="33"/>
      <c r="J4" s="45" t="s">
        <v>2</v>
      </c>
      <c r="K4" s="44"/>
      <c r="L4" s="44"/>
      <c r="M4" s="33"/>
      <c r="N4" s="46" t="s">
        <v>3</v>
      </c>
      <c r="O4" s="47"/>
      <c r="P4" s="47"/>
      <c r="Q4" s="48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"/>
      <c r="B5" s="2" t="s">
        <v>4</v>
      </c>
      <c r="C5" s="2" t="s">
        <v>5</v>
      </c>
      <c r="D5" s="2" t="s">
        <v>96</v>
      </c>
      <c r="E5" s="3" t="s">
        <v>6</v>
      </c>
      <c r="F5" s="2" t="s">
        <v>4</v>
      </c>
      <c r="G5" s="2" t="s">
        <v>7</v>
      </c>
      <c r="H5" s="2" t="s">
        <v>96</v>
      </c>
      <c r="I5" s="3" t="s">
        <v>6</v>
      </c>
      <c r="J5" s="2" t="s">
        <v>4</v>
      </c>
      <c r="K5" s="2" t="s">
        <v>7</v>
      </c>
      <c r="L5" s="2" t="s">
        <v>96</v>
      </c>
      <c r="M5" s="3" t="s">
        <v>6</v>
      </c>
      <c r="N5" s="2" t="s">
        <v>4</v>
      </c>
      <c r="O5" s="2" t="s">
        <v>7</v>
      </c>
      <c r="P5" s="2" t="s">
        <v>96</v>
      </c>
      <c r="Q5" s="3" t="s">
        <v>6</v>
      </c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1"/>
      <c r="B6" s="22" t="s">
        <v>8</v>
      </c>
      <c r="C6" s="21">
        <v>3322971</v>
      </c>
      <c r="D6" s="21">
        <v>2450</v>
      </c>
      <c r="E6" s="5">
        <f t="shared" ref="E6:E27" si="0">C6/D6/24</f>
        <v>56.513112244897961</v>
      </c>
      <c r="F6" s="19" t="s">
        <v>9</v>
      </c>
      <c r="G6" s="4">
        <v>119880</v>
      </c>
      <c r="H6" s="4">
        <v>169</v>
      </c>
      <c r="I6" s="5">
        <f t="shared" ref="I6:I34" si="1">G6/H6/24</f>
        <v>29.556213017751478</v>
      </c>
      <c r="J6" s="20" t="s">
        <v>10</v>
      </c>
      <c r="K6" s="4">
        <v>166255</v>
      </c>
      <c r="L6" s="4">
        <v>30</v>
      </c>
      <c r="M6" s="5">
        <f t="shared" ref="M6:M19" si="2">K6/L6/24</f>
        <v>230.9097222222222</v>
      </c>
      <c r="N6" s="23" t="s">
        <v>11</v>
      </c>
      <c r="O6" s="4">
        <v>5516015</v>
      </c>
      <c r="P6" s="4">
        <v>8020</v>
      </c>
      <c r="Q6" s="5">
        <f t="shared" ref="Q6:Q21" si="3">O6/P6/24</f>
        <v>28.657600789692435</v>
      </c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1"/>
      <c r="B7" s="22" t="s">
        <v>12</v>
      </c>
      <c r="C7" s="21">
        <v>2538770</v>
      </c>
      <c r="D7" s="21">
        <v>1650</v>
      </c>
      <c r="E7" s="5">
        <f t="shared" si="0"/>
        <v>64.110353535353539</v>
      </c>
      <c r="F7" s="19" t="s">
        <v>13</v>
      </c>
      <c r="G7" s="4">
        <v>79920</v>
      </c>
      <c r="H7" s="4">
        <v>169</v>
      </c>
      <c r="I7" s="5">
        <f t="shared" si="1"/>
        <v>19.704142011834318</v>
      </c>
      <c r="J7" s="20" t="s">
        <v>14</v>
      </c>
      <c r="K7" s="4">
        <v>831273</v>
      </c>
      <c r="L7" s="4">
        <v>177</v>
      </c>
      <c r="M7" s="5">
        <f t="shared" si="2"/>
        <v>195.68573446327684</v>
      </c>
      <c r="N7" s="23" t="s">
        <v>15</v>
      </c>
      <c r="O7" s="4">
        <v>4036518</v>
      </c>
      <c r="P7" s="4">
        <v>4270</v>
      </c>
      <c r="Q7" s="5">
        <f t="shared" si="3"/>
        <v>39.388348946135828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1"/>
      <c r="B8" s="22" t="s">
        <v>16</v>
      </c>
      <c r="C8" s="21">
        <v>83074</v>
      </c>
      <c r="D8" s="21">
        <v>103</v>
      </c>
      <c r="E8" s="5">
        <f t="shared" si="0"/>
        <v>33.605987055016179</v>
      </c>
      <c r="F8" s="19" t="s">
        <v>17</v>
      </c>
      <c r="G8" s="4">
        <v>182763</v>
      </c>
      <c r="H8" s="4">
        <v>206</v>
      </c>
      <c r="I8" s="5">
        <f t="shared" si="1"/>
        <v>36.966626213592235</v>
      </c>
      <c r="J8" s="20" t="s">
        <v>18</v>
      </c>
      <c r="K8" s="4">
        <v>725363</v>
      </c>
      <c r="L8" s="4">
        <v>166</v>
      </c>
      <c r="M8" s="5">
        <f t="shared" si="2"/>
        <v>182.06902610441765</v>
      </c>
      <c r="N8" s="23" t="s">
        <v>19</v>
      </c>
      <c r="O8" s="4">
        <v>18287997</v>
      </c>
      <c r="P8" s="4">
        <v>4420</v>
      </c>
      <c r="Q8" s="5">
        <f t="shared" si="3"/>
        <v>172.39816176470586</v>
      </c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1"/>
      <c r="B9" s="22" t="s">
        <v>20</v>
      </c>
      <c r="C9" s="21">
        <v>99689</v>
      </c>
      <c r="D9" s="21">
        <v>103</v>
      </c>
      <c r="E9" s="5">
        <f t="shared" si="0"/>
        <v>40.327265372168284</v>
      </c>
      <c r="F9" s="19" t="s">
        <v>21</v>
      </c>
      <c r="G9" s="4">
        <v>116304</v>
      </c>
      <c r="H9" s="4">
        <v>103</v>
      </c>
      <c r="I9" s="5">
        <f t="shared" si="1"/>
        <v>47.04854368932039</v>
      </c>
      <c r="J9" s="20" t="s">
        <v>22</v>
      </c>
      <c r="K9" s="4">
        <v>870436</v>
      </c>
      <c r="L9" s="4">
        <v>166</v>
      </c>
      <c r="M9" s="5">
        <f t="shared" si="2"/>
        <v>218.48293172690762</v>
      </c>
      <c r="N9" s="23" t="s">
        <v>23</v>
      </c>
      <c r="O9" s="4">
        <v>10002783</v>
      </c>
      <c r="P9" s="4">
        <v>869</v>
      </c>
      <c r="Q9" s="5">
        <f t="shared" si="3"/>
        <v>479.61176639815881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1"/>
      <c r="B10" s="22" t="s">
        <v>24</v>
      </c>
      <c r="C10" s="21">
        <v>159841</v>
      </c>
      <c r="D10" s="21">
        <v>193</v>
      </c>
      <c r="E10" s="5">
        <f t="shared" si="0"/>
        <v>34.507987910189982</v>
      </c>
      <c r="F10" s="19" t="s">
        <v>25</v>
      </c>
      <c r="G10" s="4">
        <v>199378</v>
      </c>
      <c r="H10" s="4">
        <v>232</v>
      </c>
      <c r="I10" s="5">
        <f t="shared" si="1"/>
        <v>35.807830459770116</v>
      </c>
      <c r="J10" s="20" t="s">
        <v>26</v>
      </c>
      <c r="K10" s="4">
        <v>4987636</v>
      </c>
      <c r="L10" s="4">
        <v>827</v>
      </c>
      <c r="M10" s="5">
        <f t="shared" si="2"/>
        <v>251.29161628375655</v>
      </c>
      <c r="N10" s="23" t="s">
        <v>27</v>
      </c>
      <c r="O10" s="4">
        <v>6001670</v>
      </c>
      <c r="P10" s="4">
        <v>790</v>
      </c>
      <c r="Q10" s="5">
        <f t="shared" si="3"/>
        <v>316.54377637130801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1"/>
      <c r="B11" s="22" t="s">
        <v>28</v>
      </c>
      <c r="C11" s="21">
        <v>79920</v>
      </c>
      <c r="D11" s="21">
        <v>169</v>
      </c>
      <c r="E11" s="5">
        <f t="shared" si="0"/>
        <v>19.704142011834318</v>
      </c>
      <c r="F11" s="19" t="s">
        <v>29</v>
      </c>
      <c r="G11" s="4">
        <v>79920</v>
      </c>
      <c r="H11" s="4">
        <v>120</v>
      </c>
      <c r="I11" s="5">
        <f t="shared" si="1"/>
        <v>27.75</v>
      </c>
      <c r="J11" s="20" t="s">
        <v>30</v>
      </c>
      <c r="K11" s="4">
        <v>8312726</v>
      </c>
      <c r="L11" s="4">
        <v>1650</v>
      </c>
      <c r="M11" s="5">
        <f t="shared" si="2"/>
        <v>209.91732323232324</v>
      </c>
      <c r="N11" s="23" t="s">
        <v>31</v>
      </c>
      <c r="O11" s="4">
        <v>1662545</v>
      </c>
      <c r="P11" s="4">
        <v>295</v>
      </c>
      <c r="Q11" s="5">
        <f t="shared" si="3"/>
        <v>234.82274011299435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1"/>
      <c r="B12" s="22" t="s">
        <v>32</v>
      </c>
      <c r="C12" s="21">
        <v>79920</v>
      </c>
      <c r="D12" s="21">
        <v>96</v>
      </c>
      <c r="E12" s="5">
        <f t="shared" si="0"/>
        <v>34.6875</v>
      </c>
      <c r="F12" s="19" t="s">
        <v>33</v>
      </c>
      <c r="G12" s="4">
        <v>544022</v>
      </c>
      <c r="H12" s="4">
        <v>316</v>
      </c>
      <c r="I12" s="5">
        <f t="shared" si="1"/>
        <v>71.732858649789037</v>
      </c>
      <c r="J12" s="20" t="s">
        <v>34</v>
      </c>
      <c r="K12" s="4">
        <v>20005566</v>
      </c>
      <c r="L12" s="4">
        <v>2270</v>
      </c>
      <c r="M12" s="5">
        <f t="shared" si="2"/>
        <v>367.20936123348019</v>
      </c>
      <c r="N12" s="23" t="s">
        <v>35</v>
      </c>
      <c r="O12" s="4">
        <v>40011132</v>
      </c>
      <c r="P12" s="4">
        <v>3790</v>
      </c>
      <c r="Q12" s="5">
        <f t="shared" si="3"/>
        <v>439.87612137203172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1"/>
      <c r="B13" s="22" t="s">
        <v>36</v>
      </c>
      <c r="C13" s="21">
        <v>79920</v>
      </c>
      <c r="D13" s="21">
        <v>120</v>
      </c>
      <c r="E13" s="5">
        <f t="shared" si="0"/>
        <v>27.75</v>
      </c>
      <c r="F13" s="19" t="s">
        <v>37</v>
      </c>
      <c r="G13" s="4">
        <v>332297</v>
      </c>
      <c r="H13" s="4">
        <v>206</v>
      </c>
      <c r="I13" s="5">
        <f t="shared" si="1"/>
        <v>67.212176375404525</v>
      </c>
      <c r="J13" s="20" t="s">
        <v>38</v>
      </c>
      <c r="K13" s="4">
        <v>8312726</v>
      </c>
      <c r="L13" s="4">
        <v>1090</v>
      </c>
      <c r="M13" s="5">
        <f t="shared" si="2"/>
        <v>317.76475535168197</v>
      </c>
      <c r="N13" s="23" t="s">
        <v>39</v>
      </c>
      <c r="O13" s="4">
        <v>28263268</v>
      </c>
      <c r="P13" s="4">
        <v>3540</v>
      </c>
      <c r="Q13" s="5">
        <f t="shared" si="3"/>
        <v>332.66558380414313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1"/>
      <c r="B14" s="24" t="s">
        <v>92</v>
      </c>
      <c r="C14" s="21">
        <v>664594</v>
      </c>
      <c r="D14" s="21">
        <v>284</v>
      </c>
      <c r="E14" s="5">
        <f t="shared" si="0"/>
        <v>97.5049882629108</v>
      </c>
      <c r="F14" s="19" t="s">
        <v>40</v>
      </c>
      <c r="G14" s="4">
        <v>10002783</v>
      </c>
      <c r="H14" s="4">
        <v>853</v>
      </c>
      <c r="I14" s="5">
        <f t="shared" si="1"/>
        <v>488.60800117233293</v>
      </c>
      <c r="J14" s="20" t="s">
        <v>41</v>
      </c>
      <c r="K14" s="4">
        <v>20005566</v>
      </c>
      <c r="L14" s="4">
        <v>1230</v>
      </c>
      <c r="M14" s="5">
        <f t="shared" si="2"/>
        <v>677.69532520325208</v>
      </c>
      <c r="N14" s="23" t="s">
        <v>42</v>
      </c>
      <c r="O14" s="4">
        <v>20005566</v>
      </c>
      <c r="P14" s="4">
        <v>2840</v>
      </c>
      <c r="Q14" s="5">
        <f t="shared" si="3"/>
        <v>293.50889084507043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1"/>
      <c r="B15" s="24" t="s">
        <v>93</v>
      </c>
      <c r="C15" s="21">
        <v>3626815</v>
      </c>
      <c r="D15" s="21">
        <v>1620</v>
      </c>
      <c r="E15" s="5">
        <f t="shared" si="0"/>
        <v>93.282278806584358</v>
      </c>
      <c r="F15" s="19" t="s">
        <v>43</v>
      </c>
      <c r="G15" s="4">
        <v>1662545</v>
      </c>
      <c r="H15" s="4">
        <v>295</v>
      </c>
      <c r="I15" s="5">
        <f t="shared" si="1"/>
        <v>234.82274011299435</v>
      </c>
      <c r="J15" s="20" t="s">
        <v>44</v>
      </c>
      <c r="K15" s="4">
        <v>20005566</v>
      </c>
      <c r="L15" s="4">
        <v>2140</v>
      </c>
      <c r="M15" s="5">
        <f t="shared" si="2"/>
        <v>389.51647196261683</v>
      </c>
      <c r="N15" s="23" t="s">
        <v>45</v>
      </c>
      <c r="O15" s="4">
        <v>25387704</v>
      </c>
      <c r="P15" s="4">
        <v>2750</v>
      </c>
      <c r="Q15" s="5">
        <f t="shared" si="3"/>
        <v>384.66218181818181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1"/>
      <c r="B16" s="22" t="s">
        <v>46</v>
      </c>
      <c r="C16" s="21">
        <v>399602</v>
      </c>
      <c r="D16" s="21">
        <v>663</v>
      </c>
      <c r="E16" s="5">
        <f t="shared" si="0"/>
        <v>25.113247863247864</v>
      </c>
      <c r="F16" s="19" t="s">
        <v>47</v>
      </c>
      <c r="G16" s="4">
        <v>3325090</v>
      </c>
      <c r="H16" s="4">
        <v>709</v>
      </c>
      <c r="I16" s="5">
        <f t="shared" si="1"/>
        <v>195.40961448048895</v>
      </c>
      <c r="J16" s="20" t="s">
        <v>48</v>
      </c>
      <c r="K16" s="4">
        <v>16625452</v>
      </c>
      <c r="L16" s="4">
        <v>2830</v>
      </c>
      <c r="M16" s="5">
        <f t="shared" si="2"/>
        <v>244.77991755005891</v>
      </c>
      <c r="N16" s="23" t="s">
        <v>49</v>
      </c>
      <c r="O16" s="4">
        <v>36268148</v>
      </c>
      <c r="P16" s="4">
        <v>5510</v>
      </c>
      <c r="Q16" s="5">
        <f t="shared" si="3"/>
        <v>274.26004234724741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1"/>
      <c r="B17" s="22" t="s">
        <v>50</v>
      </c>
      <c r="C17" s="21">
        <v>830743</v>
      </c>
      <c r="D17" s="21">
        <v>902</v>
      </c>
      <c r="E17" s="5">
        <f t="shared" si="0"/>
        <v>38.375046193643755</v>
      </c>
      <c r="F17" s="19" t="s">
        <v>51</v>
      </c>
      <c r="G17" s="4">
        <v>725363</v>
      </c>
      <c r="H17" s="4">
        <v>193</v>
      </c>
      <c r="I17" s="5">
        <f t="shared" si="1"/>
        <v>156.59822970639033</v>
      </c>
      <c r="J17" s="20" t="s">
        <v>52</v>
      </c>
      <c r="K17" s="4">
        <v>2493818</v>
      </c>
      <c r="L17" s="4">
        <v>502</v>
      </c>
      <c r="M17" s="5">
        <f t="shared" si="2"/>
        <v>206.99020584329347</v>
      </c>
      <c r="N17" s="23" t="s">
        <v>53</v>
      </c>
      <c r="O17" s="4">
        <v>49876356</v>
      </c>
      <c r="P17" s="4">
        <v>5900</v>
      </c>
      <c r="Q17" s="5">
        <f t="shared" si="3"/>
        <v>352.2341525423729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1"/>
      <c r="B18" s="22" t="s">
        <v>54</v>
      </c>
      <c r="C18" s="21">
        <v>2538770</v>
      </c>
      <c r="D18" s="21">
        <v>1380</v>
      </c>
      <c r="E18" s="5">
        <f t="shared" si="0"/>
        <v>76.653683574879224</v>
      </c>
      <c r="F18" s="19" t="s">
        <v>55</v>
      </c>
      <c r="G18" s="4">
        <v>5055307</v>
      </c>
      <c r="H18" s="4">
        <v>237</v>
      </c>
      <c r="I18" s="5">
        <f t="shared" si="1"/>
        <v>888.76705344585082</v>
      </c>
      <c r="J18" s="20" t="s">
        <v>56</v>
      </c>
      <c r="K18" s="4">
        <v>696935</v>
      </c>
      <c r="L18" s="4">
        <v>4780</v>
      </c>
      <c r="M18" s="5">
        <f t="shared" si="2"/>
        <v>6.0750958856345889</v>
      </c>
      <c r="N18" s="23" t="s">
        <v>57</v>
      </c>
      <c r="O18" s="4">
        <v>8002226</v>
      </c>
      <c r="P18" s="4">
        <v>1420</v>
      </c>
      <c r="Q18" s="5">
        <f t="shared" si="3"/>
        <v>234.80710093896712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1"/>
      <c r="B19" s="22" t="s">
        <v>58</v>
      </c>
      <c r="C19" s="21">
        <v>7253630</v>
      </c>
      <c r="D19" s="21">
        <v>3030</v>
      </c>
      <c r="E19" s="5">
        <f t="shared" si="0"/>
        <v>99.747387238723874</v>
      </c>
      <c r="F19" s="19" t="s">
        <v>59</v>
      </c>
      <c r="G19" s="4">
        <v>1662545</v>
      </c>
      <c r="H19" s="4">
        <v>295</v>
      </c>
      <c r="I19" s="5">
        <f t="shared" si="1"/>
        <v>234.82274011299435</v>
      </c>
      <c r="J19" s="20" t="s">
        <v>60</v>
      </c>
      <c r="K19" s="4">
        <v>487854</v>
      </c>
      <c r="L19" s="4">
        <v>3300</v>
      </c>
      <c r="M19" s="5">
        <f t="shared" si="2"/>
        <v>6.1597727272727276</v>
      </c>
      <c r="N19" s="23" t="s">
        <v>61</v>
      </c>
      <c r="O19" s="4">
        <v>24938178</v>
      </c>
      <c r="P19" s="4">
        <v>2950</v>
      </c>
      <c r="Q19" s="5">
        <f t="shared" si="3"/>
        <v>352.2341525423729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1"/>
      <c r="B20" s="22" t="s">
        <v>62</v>
      </c>
      <c r="C20" s="21">
        <v>2000</v>
      </c>
      <c r="D20" s="21">
        <v>1100</v>
      </c>
      <c r="E20" s="5">
        <f t="shared" si="0"/>
        <v>7.575757575757576E-2</v>
      </c>
      <c r="F20" s="19" t="s">
        <v>63</v>
      </c>
      <c r="G20" s="4">
        <v>831273</v>
      </c>
      <c r="H20" s="4">
        <v>148</v>
      </c>
      <c r="I20" s="5">
        <f t="shared" si="1"/>
        <v>234.02956081081081</v>
      </c>
      <c r="J20" s="26" t="s">
        <v>94</v>
      </c>
      <c r="K20" s="9">
        <v>551602</v>
      </c>
      <c r="L20" s="9">
        <v>8020</v>
      </c>
      <c r="M20" s="5">
        <f t="shared" ref="M20" si="4">K20/L20/24</f>
        <v>2.865762676641729</v>
      </c>
      <c r="N20" s="23" t="s">
        <v>64</v>
      </c>
      <c r="O20" s="4">
        <v>8312726</v>
      </c>
      <c r="P20" s="4">
        <v>1400</v>
      </c>
      <c r="Q20" s="5">
        <f t="shared" si="3"/>
        <v>247.40255952380951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4.25" x14ac:dyDescent="0.2">
      <c r="A21" s="1"/>
      <c r="B21" s="22" t="s">
        <v>65</v>
      </c>
      <c r="C21" s="21">
        <v>2000</v>
      </c>
      <c r="D21" s="21">
        <v>975</v>
      </c>
      <c r="E21" s="5">
        <f t="shared" si="0"/>
        <v>8.5470085470085458E-2</v>
      </c>
      <c r="F21" s="19" t="s">
        <v>66</v>
      </c>
      <c r="G21" s="4">
        <v>4001113</v>
      </c>
      <c r="H21" s="4">
        <v>395</v>
      </c>
      <c r="I21" s="5">
        <f t="shared" si="1"/>
        <v>422.05833333333334</v>
      </c>
      <c r="J21" s="1"/>
      <c r="K21" s="1"/>
      <c r="L21" s="1"/>
      <c r="M21" s="1"/>
      <c r="N21" s="23" t="s">
        <v>67</v>
      </c>
      <c r="O21" s="4">
        <v>40011132</v>
      </c>
      <c r="P21" s="4">
        <v>4260</v>
      </c>
      <c r="Q21" s="5">
        <f t="shared" si="3"/>
        <v>391.34518779342721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x14ac:dyDescent="0.2">
      <c r="A22" s="1"/>
      <c r="B22" s="22" t="s">
        <v>68</v>
      </c>
      <c r="C22" s="21">
        <v>1813407</v>
      </c>
      <c r="D22" s="21">
        <v>1360</v>
      </c>
      <c r="E22" s="5">
        <f t="shared" si="0"/>
        <v>55.557812500000004</v>
      </c>
      <c r="F22" s="19" t="s">
        <v>69</v>
      </c>
      <c r="G22" s="4">
        <v>3040846</v>
      </c>
      <c r="H22" s="4">
        <v>553</v>
      </c>
      <c r="I22" s="5">
        <f t="shared" si="1"/>
        <v>229.1173899939723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x14ac:dyDescent="0.2">
      <c r="A23" s="1"/>
      <c r="B23" s="22" t="s">
        <v>70</v>
      </c>
      <c r="C23" s="21">
        <v>1750</v>
      </c>
      <c r="D23" s="21">
        <v>346</v>
      </c>
      <c r="E23" s="5">
        <f t="shared" si="0"/>
        <v>0.21074181117533719</v>
      </c>
      <c r="F23" s="19" t="s">
        <v>71</v>
      </c>
      <c r="G23" s="4">
        <v>4001113</v>
      </c>
      <c r="H23" s="4">
        <v>632</v>
      </c>
      <c r="I23" s="5">
        <f t="shared" si="1"/>
        <v>263.78645833333331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x14ac:dyDescent="0.2">
      <c r="A24" s="1"/>
      <c r="B24" s="22" t="s">
        <v>72</v>
      </c>
      <c r="C24" s="21">
        <v>1038964</v>
      </c>
      <c r="D24" s="21">
        <v>1900</v>
      </c>
      <c r="E24" s="5">
        <f t="shared" si="0"/>
        <v>22.784298245614035</v>
      </c>
      <c r="F24" s="19" t="s">
        <v>73</v>
      </c>
      <c r="G24" s="4">
        <v>12891033</v>
      </c>
      <c r="H24" s="4">
        <v>642</v>
      </c>
      <c r="I24" s="5">
        <f t="shared" si="1"/>
        <v>836.64544392523374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x14ac:dyDescent="0.2">
      <c r="A25" s="1"/>
      <c r="B25" s="22" t="s">
        <v>74</v>
      </c>
      <c r="C25" s="21">
        <v>1500</v>
      </c>
      <c r="D25" s="21">
        <v>230</v>
      </c>
      <c r="E25" s="5">
        <f t="shared" si="0"/>
        <v>0.27173913043478259</v>
      </c>
      <c r="F25" s="19" t="s">
        <v>75</v>
      </c>
      <c r="G25" s="4">
        <v>1450726</v>
      </c>
      <c r="H25" s="4">
        <v>303</v>
      </c>
      <c r="I25" s="5">
        <f t="shared" si="1"/>
        <v>199.49477447744775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x14ac:dyDescent="0.2">
      <c r="A26" s="1"/>
      <c r="B26" s="22" t="s">
        <v>76</v>
      </c>
      <c r="C26" s="21">
        <v>1395648</v>
      </c>
      <c r="D26" s="21">
        <v>1000</v>
      </c>
      <c r="E26" s="5">
        <f t="shared" si="0"/>
        <v>58.151999999999994</v>
      </c>
      <c r="F26" s="19" t="s">
        <v>77</v>
      </c>
      <c r="G26" s="4">
        <v>3325090</v>
      </c>
      <c r="H26" s="4">
        <v>782</v>
      </c>
      <c r="I26" s="5">
        <f t="shared" si="1"/>
        <v>177.16805200341005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x14ac:dyDescent="0.2">
      <c r="A27" s="1"/>
      <c r="B27" s="22" t="s">
        <v>78</v>
      </c>
      <c r="C27" s="21">
        <v>1523262</v>
      </c>
      <c r="D27" s="21">
        <v>538</v>
      </c>
      <c r="E27" s="5">
        <f t="shared" si="0"/>
        <v>117.97258364312268</v>
      </c>
      <c r="F27" s="19" t="s">
        <v>79</v>
      </c>
      <c r="G27" s="4">
        <v>2176089</v>
      </c>
      <c r="H27" s="4">
        <v>276</v>
      </c>
      <c r="I27" s="5">
        <f t="shared" si="1"/>
        <v>328.51585144927537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x14ac:dyDescent="0.2">
      <c r="A28" s="1"/>
      <c r="B28" s="1"/>
      <c r="C28" s="1"/>
      <c r="D28" s="1"/>
      <c r="E28" s="1"/>
      <c r="F28" s="19" t="s">
        <v>80</v>
      </c>
      <c r="G28" s="4">
        <v>9099552</v>
      </c>
      <c r="H28" s="4">
        <v>1010</v>
      </c>
      <c r="I28" s="5">
        <f t="shared" si="1"/>
        <v>375.3940594059406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x14ac:dyDescent="0.2">
      <c r="A29" s="1"/>
      <c r="B29" s="1"/>
      <c r="C29" s="1"/>
      <c r="D29" s="1"/>
      <c r="E29" s="1"/>
      <c r="F29" s="19" t="s">
        <v>81</v>
      </c>
      <c r="G29" s="4">
        <v>5001392</v>
      </c>
      <c r="H29" s="4">
        <v>505</v>
      </c>
      <c r="I29" s="5">
        <f t="shared" si="1"/>
        <v>412.65610561056104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x14ac:dyDescent="0.2">
      <c r="A30" s="1"/>
      <c r="B30" s="1"/>
      <c r="C30" s="1"/>
      <c r="D30" s="1"/>
      <c r="E30" s="1"/>
      <c r="F30" s="19" t="s">
        <v>82</v>
      </c>
      <c r="G30" s="4">
        <v>20005566</v>
      </c>
      <c r="H30" s="4">
        <v>1570</v>
      </c>
      <c r="I30" s="5">
        <f t="shared" si="1"/>
        <v>530.93328025477706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x14ac:dyDescent="0.2">
      <c r="A31" s="1"/>
      <c r="B31" s="1"/>
      <c r="C31" s="1"/>
      <c r="D31" s="1"/>
      <c r="E31" s="1"/>
      <c r="F31" s="19" t="s">
        <v>83</v>
      </c>
      <c r="G31" s="4">
        <v>41563630</v>
      </c>
      <c r="H31" s="4">
        <v>4420</v>
      </c>
      <c r="I31" s="5">
        <f t="shared" si="1"/>
        <v>391.81400829562591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x14ac:dyDescent="0.2">
      <c r="A32" s="1"/>
      <c r="B32" s="1"/>
      <c r="C32" s="1"/>
      <c r="D32" s="1"/>
      <c r="E32" s="1"/>
      <c r="F32" s="19" t="s">
        <v>84</v>
      </c>
      <c r="G32" s="4">
        <v>2477529</v>
      </c>
      <c r="H32" s="4">
        <v>1200</v>
      </c>
      <c r="I32" s="5">
        <f t="shared" si="1"/>
        <v>86.025312499999998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x14ac:dyDescent="0.2">
      <c r="A33" s="1"/>
      <c r="B33" s="1"/>
      <c r="C33" s="1"/>
      <c r="D33" s="1"/>
      <c r="E33" s="1"/>
      <c r="F33" s="19" t="s">
        <v>85</v>
      </c>
      <c r="G33" s="4">
        <v>282556</v>
      </c>
      <c r="H33" s="4">
        <v>270</v>
      </c>
      <c r="I33" s="5">
        <f t="shared" si="1"/>
        <v>43.604320987654319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x14ac:dyDescent="0.2">
      <c r="A34" s="1"/>
      <c r="B34" s="1"/>
      <c r="C34" s="1"/>
      <c r="D34" s="1"/>
      <c r="E34" s="1"/>
      <c r="F34" s="19" t="s">
        <v>86</v>
      </c>
      <c r="G34" s="4">
        <v>128439</v>
      </c>
      <c r="H34" s="4">
        <v>684</v>
      </c>
      <c r="I34" s="5">
        <f t="shared" si="1"/>
        <v>7.8240131578947363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7"/>
      <c r="U36" s="1"/>
      <c r="V36" s="1"/>
      <c r="W36" s="1"/>
      <c r="X36" s="1"/>
      <c r="Y36" s="1"/>
      <c r="Z36" s="1"/>
    </row>
    <row r="37" spans="1:26" ht="12.75" x14ac:dyDescent="0.2">
      <c r="A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6"/>
      <c r="B39" s="49" t="s">
        <v>87</v>
      </c>
      <c r="C39" s="44"/>
      <c r="D39" s="44"/>
      <c r="E39" s="3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25">
      <c r="A40" s="1"/>
      <c r="B40" s="8">
        <v>1</v>
      </c>
      <c r="C40" s="32">
        <f>MIN(D48:E67)</f>
        <v>7.575757575757576E-2</v>
      </c>
      <c r="D40" s="33"/>
      <c r="E40" s="9" t="str">
        <f t="array" ref="E40">INDEX(E48:E67,MATCH(C40,D48:D67,0),0)</f>
        <v>x75</v>
      </c>
      <c r="G40" s="1"/>
      <c r="H40" s="50" t="s">
        <v>97</v>
      </c>
      <c r="I40" s="50"/>
      <c r="J40" s="51" t="s">
        <v>100</v>
      </c>
      <c r="K40" s="52"/>
      <c r="L40" s="52"/>
      <c r="M40" s="52"/>
      <c r="N40" s="52"/>
      <c r="O40" s="5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25">
      <c r="A41" s="1"/>
      <c r="B41" s="8">
        <v>2</v>
      </c>
      <c r="C41" s="32">
        <f>SMALL(D48:E67,2)</f>
        <v>8.5470085470085458E-2</v>
      </c>
      <c r="D41" s="33"/>
      <c r="E41" s="9" t="str">
        <f t="array" ref="E41">INDEX(E48:E67,MATCH(C41,D48:D67,0),0)</f>
        <v>x100</v>
      </c>
      <c r="G41" s="1"/>
      <c r="H41" s="53"/>
      <c r="I41" s="53"/>
      <c r="J41" s="54"/>
      <c r="K41" s="53"/>
      <c r="L41" s="53"/>
      <c r="M41" s="53"/>
      <c r="N41" s="53"/>
      <c r="O41" s="5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x14ac:dyDescent="0.25">
      <c r="A42" s="1"/>
      <c r="B42" s="8">
        <v>3</v>
      </c>
      <c r="C42" s="32">
        <f>SMALL(D48:E67,3)</f>
        <v>0.21074181117533719</v>
      </c>
      <c r="D42" s="33"/>
      <c r="E42" s="9" t="str">
        <f t="array" ref="E42">INDEX(E48:E67,MATCH(C42,D48:D67,0),0)</f>
        <v>Prediction</v>
      </c>
      <c r="G42" s="1"/>
      <c r="H42" s="50" t="s">
        <v>97</v>
      </c>
      <c r="I42" s="50"/>
      <c r="J42" s="55" t="s">
        <v>98</v>
      </c>
      <c r="K42" s="52"/>
      <c r="L42" s="52"/>
      <c r="M42" s="52"/>
      <c r="N42" s="52"/>
      <c r="O42" s="5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25">
      <c r="A43" s="1"/>
      <c r="B43" s="8">
        <v>4</v>
      </c>
      <c r="C43" s="32">
        <f>SMALL(D48:E67,4)</f>
        <v>0.27173913043478259</v>
      </c>
      <c r="D43" s="33"/>
      <c r="E43" s="9" t="str">
        <f t="array" ref="E43">INDEX(E48:E67,MATCH(C43,D48:D67,0),0)</f>
        <v>DAO</v>
      </c>
      <c r="G43" s="1"/>
      <c r="H43" s="53"/>
      <c r="I43" s="53"/>
      <c r="J43" s="53"/>
      <c r="K43" s="53"/>
      <c r="L43" s="53"/>
      <c r="M43" s="53"/>
      <c r="N43" s="53"/>
      <c r="O43" s="5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25">
      <c r="A44" s="6"/>
      <c r="B44" s="8">
        <v>5</v>
      </c>
      <c r="C44" s="32">
        <f>SMALL(D48:E67,5)</f>
        <v>2.865762676641729</v>
      </c>
      <c r="D44" s="33"/>
      <c r="E44" s="9" t="str">
        <f t="array" ref="E44">INDEX(B10:B31,MATCH(C44,D48:D67,0),0)</f>
        <v>x75</v>
      </c>
      <c r="F44" s="1"/>
      <c r="G44" s="1"/>
      <c r="H44" s="50" t="s">
        <v>97</v>
      </c>
      <c r="I44" s="56"/>
      <c r="J44" s="57" t="s">
        <v>99</v>
      </c>
      <c r="K44" s="57"/>
      <c r="L44" s="57"/>
      <c r="M44" s="57"/>
      <c r="N44" s="57"/>
      <c r="O44" s="5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0"/>
      <c r="C45" s="37"/>
      <c r="D45" s="3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0"/>
      <c r="C46" s="37"/>
      <c r="D46" s="38"/>
      <c r="E46" s="1"/>
      <c r="F46" s="1"/>
      <c r="G46" s="1"/>
      <c r="H46" s="27"/>
      <c r="I46" s="27"/>
      <c r="J46" s="30"/>
      <c r="K46" s="31"/>
      <c r="L46" s="31"/>
      <c r="M46" s="31"/>
      <c r="N46" s="2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39" t="s">
        <v>88</v>
      </c>
      <c r="C48" s="8">
        <v>1</v>
      </c>
      <c r="D48" s="11">
        <f>MIN(E6:E37)</f>
        <v>7.575757575757576E-2</v>
      </c>
      <c r="E48" s="9" t="str">
        <f t="array" ref="E48">INDEX(B6:B37,MATCH(D48,E6:E37,0),0)</f>
        <v>x75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35"/>
      <c r="C49" s="8">
        <v>2</v>
      </c>
      <c r="D49" s="11">
        <f>SMALL(E6:E37,2)</f>
        <v>8.5470085470085458E-2</v>
      </c>
      <c r="E49" s="9" t="str">
        <f t="array" ref="E49">INDEX(B6:B37,MATCH(D49,E6:E37,0),0)</f>
        <v>x100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35"/>
      <c r="C50" s="8">
        <v>3</v>
      </c>
      <c r="D50" s="11">
        <f>SMALL(E6:E37,3)</f>
        <v>0.21074181117533719</v>
      </c>
      <c r="E50" s="9" t="str">
        <f t="array" ref="E50">INDEX(B6:B37,MATCH(D50,E6:E37,0),0)</f>
        <v>Prediction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35"/>
      <c r="C51" s="8">
        <v>4</v>
      </c>
      <c r="D51" s="11">
        <f>SMALL(E6:E37,4)</f>
        <v>0.27173913043478259</v>
      </c>
      <c r="E51" s="9" t="str">
        <f t="array" ref="E51">INDEX(B6:B37,MATCH(D51,E6:E37,0),0)</f>
        <v>DAO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36"/>
      <c r="C52" s="8">
        <v>5</v>
      </c>
      <c r="D52" s="11">
        <f>SMALL(E6:E37,5)</f>
        <v>19.704142011834318</v>
      </c>
      <c r="E52" s="9" t="str">
        <f t="array" ref="E52">INDEX(B6:B37,MATCH(D52,E6:E37,0),0)</f>
        <v>GameFi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39" t="s">
        <v>89</v>
      </c>
      <c r="C53" s="12">
        <v>1</v>
      </c>
      <c r="D53" s="13">
        <f>MIN(I6:I37)</f>
        <v>7.8240131578947363</v>
      </c>
      <c r="E53" s="14" t="str">
        <f t="array" ref="E53">INDEX(F6:F37,MATCH(D53,I6:I37,0),0)</f>
        <v>Welcome to Ams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35"/>
      <c r="C54" s="12">
        <v>2</v>
      </c>
      <c r="D54" s="15">
        <f>SMALL(I6:I37,2)</f>
        <v>19.704142011834318</v>
      </c>
      <c r="E54" s="14" t="str">
        <f t="array" ref="E54">INDEX(F6:F37,MATCH(D54,I6:I37,0),0)</f>
        <v>HamsterBook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35"/>
      <c r="C55" s="12">
        <v>3</v>
      </c>
      <c r="D55" s="16">
        <f>SMALL(I6:I37,3)</f>
        <v>27.75</v>
      </c>
      <c r="E55" s="14" t="str">
        <f t="array" ref="E55">INDEX(F6:F37,MATCH(D55,I6:I37,0),0)</f>
        <v>HamsterGram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35"/>
      <c r="C56" s="12">
        <v>4</v>
      </c>
      <c r="D56" s="17">
        <f>SMALL(I6:I37,4)</f>
        <v>29.556213017751478</v>
      </c>
      <c r="E56" s="14" t="str">
        <f t="array" ref="E56">INDEX(F6:F37,MATCH(D56,I6:I37,0),0)</f>
        <v>Support team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36"/>
      <c r="C57" s="12">
        <v>5</v>
      </c>
      <c r="D57" s="18">
        <f>SMALL(I6:I37,5)</f>
        <v>35.807830459770116</v>
      </c>
      <c r="E57" s="14" t="str">
        <f t="array" ref="E57">INDEX(F6:F37,MATCH(D57,I6:I37,0),0)</f>
        <v>HamsterTube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34" t="s">
        <v>90</v>
      </c>
      <c r="C58" s="12">
        <v>1</v>
      </c>
      <c r="D58" s="13">
        <f>MIN(M6:M37)</f>
        <v>2.865762676641729</v>
      </c>
      <c r="E58" s="14" t="str">
        <f t="array" ref="E58">INDEX(J6:J37,MATCH(D58,M6:M37,0),0)</f>
        <v>Licence Indonesia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35"/>
      <c r="C59" s="12">
        <v>2</v>
      </c>
      <c r="D59" s="15">
        <f>SMALL(M6:M37,2)</f>
        <v>6.0750958856345889</v>
      </c>
      <c r="E59" s="14" t="str">
        <f t="array" ref="E59">INDEX(J6:J37,MATCH(D59,M6:M37,0),0)</f>
        <v>Licence Japan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35"/>
      <c r="C60" s="12">
        <v>3</v>
      </c>
      <c r="D60" s="16">
        <f>SMALL(M6:M37,3)</f>
        <v>6.1597727272727276</v>
      </c>
      <c r="E60" s="14" t="str">
        <f t="array" ref="E60">INDEX(J6:J37,MATCH(D60,M6:M37,0),0)</f>
        <v>Licence Ethiopia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35"/>
      <c r="C61" s="12">
        <v>4</v>
      </c>
      <c r="D61" s="17">
        <f>SMALL(M6:M37,4)</f>
        <v>182.06902610441765</v>
      </c>
      <c r="E61" s="14" t="str">
        <f t="array" ref="E61">INDEX(J6:J37,MATCH(D61,M6:M37,0),0)</f>
        <v>Legal opininon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36"/>
      <c r="C62" s="12">
        <v>5</v>
      </c>
      <c r="D62" s="18">
        <f>SMALL(M6:M37,5)</f>
        <v>195.68573446327684</v>
      </c>
      <c r="E62" s="14" t="str">
        <f t="array" ref="E62">INDEX(J6:J37,MATCH(D62,M6:M37,0),0)</f>
        <v>KYB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34" t="s">
        <v>91</v>
      </c>
      <c r="C63" s="12">
        <v>1</v>
      </c>
      <c r="D63" s="13">
        <f>MIN(Q6:Q37)</f>
        <v>28.657600789692435</v>
      </c>
      <c r="E63" s="14" t="str">
        <f t="array" ref="E63">INDEX(N6:N37,MATCH(D63,Q6:Q37,0),0)</f>
        <v>TON + Hamster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B64" s="35"/>
      <c r="C64" s="12">
        <v>2</v>
      </c>
      <c r="D64" s="15">
        <f>SMALL(Q6:Q37,2)</f>
        <v>39.388348946135828</v>
      </c>
      <c r="E64" s="14" t="str">
        <f t="array" ref="E64">INDEX(N6:N37,MATCH(D64,Q6:Q37,0),0)</f>
        <v>Consensus Pass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x14ac:dyDescent="0.2">
      <c r="B65" s="35"/>
      <c r="C65" s="12">
        <v>3</v>
      </c>
      <c r="D65" s="16">
        <f>SMALL(Q6:Q37,3)</f>
        <v>172.39816176470586</v>
      </c>
      <c r="E65" s="14" t="str">
        <f t="array" ref="E65">INDEX(N6:N37,MATCH(D65,Q6:Q37,0),0)</f>
        <v>Web3 academy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x14ac:dyDescent="0.2">
      <c r="B66" s="35"/>
      <c r="C66" s="12">
        <v>4</v>
      </c>
      <c r="D66" s="17">
        <f>SMALL(Q6:Q37,4)</f>
        <v>234.80710093896712</v>
      </c>
      <c r="E66" s="14" t="str">
        <f t="array" ref="E66">INDEX(N6:N37,MATCH(D66,Q6:Q37,0),0)</f>
        <v>Villa for the DEV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x14ac:dyDescent="0.2">
      <c r="B67" s="36"/>
      <c r="C67" s="12">
        <v>5</v>
      </c>
      <c r="D67" s="18">
        <f>SMALL(Q6:Q37,5)</f>
        <v>234.82274011299435</v>
      </c>
      <c r="E67" s="14" t="str">
        <f t="array" ref="E67">INDEX(N6:N37,MATCH(D67,Q6:Q37,0),0)</f>
        <v>Bitcoin Pizza Day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x14ac:dyDescent="0.2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x14ac:dyDescent="0.2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x14ac:dyDescent="0.2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x14ac:dyDescent="0.2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x14ac:dyDescent="0.2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x14ac:dyDescent="0.2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x14ac:dyDescent="0.2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x14ac:dyDescent="0.2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x14ac:dyDescent="0.2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x14ac:dyDescent="0.2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x14ac:dyDescent="0.2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x14ac:dyDescent="0.2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x14ac:dyDescent="0.2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6">
    <mergeCell ref="B4:E4"/>
    <mergeCell ref="F4:I4"/>
    <mergeCell ref="J4:M4"/>
    <mergeCell ref="N4:Q4"/>
    <mergeCell ref="B39:E39"/>
    <mergeCell ref="C40:D40"/>
    <mergeCell ref="C41:D41"/>
    <mergeCell ref="B58:B62"/>
    <mergeCell ref="B63:B67"/>
    <mergeCell ref="C42:D42"/>
    <mergeCell ref="C43:D43"/>
    <mergeCell ref="C44:D44"/>
    <mergeCell ref="C45:D45"/>
    <mergeCell ref="C46:D46"/>
    <mergeCell ref="B48:B52"/>
    <mergeCell ref="B53:B57"/>
  </mergeCells>
  <conditionalFormatting sqref="Q5:Q21 T23:T36">
    <cfRule type="expression" dxfId="1" priority="2">
      <formula>Q5=MAX($Q$6:$Q$21)</formula>
    </cfRule>
  </conditionalFormatting>
  <conditionalFormatting sqref="Q5:Q21 T23:T36">
    <cfRule type="expression" dxfId="0" priority="3">
      <formula>Q5=MIN($Q$6:$Q$21)</formula>
    </cfRule>
  </conditionalFormatting>
  <conditionalFormatting sqref="E5:E27 I5:I34 M5:M19 Q5:Q21 T23:T35 G40">
    <cfRule type="colorScale" priority="4">
      <colorScale>
        <cfvo type="min"/>
        <cfvo type="percentile" val="50"/>
        <cfvo type="max"/>
        <color rgb="FF34A853"/>
        <color rgb="FFFFE599"/>
        <color rgb="FFEA4335"/>
      </colorScale>
    </cfRule>
  </conditionalFormatting>
  <conditionalFormatting sqref="D48:D67">
    <cfRule type="colorScale" priority="5">
      <colorScale>
        <cfvo type="min"/>
        <cfvo type="max"/>
        <color rgb="FF34A853"/>
        <color rgb="FFEA9999"/>
      </colorScale>
    </cfRule>
  </conditionalFormatting>
  <conditionalFormatting sqref="C40:D44">
    <cfRule type="colorScale" priority="6">
      <colorScale>
        <cfvo type="min"/>
        <cfvo type="max"/>
        <color rgb="FF34A853"/>
        <color rgb="FFD9EAD3"/>
      </colorScale>
    </cfRule>
  </conditionalFormatting>
  <conditionalFormatting sqref="M20">
    <cfRule type="colorScale" priority="1">
      <colorScale>
        <cfvo type="min"/>
        <cfvo type="percentile" val="50"/>
        <cfvo type="max"/>
        <color rgb="FF34A853"/>
        <color rgb="FFFFE599"/>
        <color rgb="FFEA4335"/>
      </colorScale>
    </cfRule>
  </conditionalFormatting>
  <hyperlinks>
    <hyperlink ref="J2" r:id="rId1"/>
    <hyperlink ref="J40" r:id="rId2"/>
    <hyperlink ref="K40:N40" r:id="rId3" display="https://t.me/hamSter_kombat_bot/start?startapp=kentld5502836203"/>
    <hyperlink ref="J44:N44" r:id="rId4" display="https://t.me/hamster_kombat_Bot/start?startapp=kentld7021968096"/>
    <hyperlink ref="J42" r:id="rId5"/>
    <hyperlink ref="J44" r:id="rId6"/>
  </hyperlinks>
  <pageMargins left="0.7" right="0.7" top="0.75" bottom="0.75" header="0.3" footer="0.3"/>
  <pageSetup paperSize="9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</dc:creator>
  <cp:lastModifiedBy>Aleks</cp:lastModifiedBy>
  <dcterms:created xsi:type="dcterms:W3CDTF">2024-06-09T10:00:57Z</dcterms:created>
  <dcterms:modified xsi:type="dcterms:W3CDTF">2024-07-19T19:46:57Z</dcterms:modified>
</cp:coreProperties>
</file>